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36" windowWidth="15456" windowHeight="6996" tabRatio="744" firstSheet="19" activeTab="25"/>
  </bookViews>
  <sheets>
    <sheet name="SUMMARY JAN" sheetId="1" state="hidden" r:id="rId1"/>
    <sheet name="SUMMARY FEB" sheetId="2" state="hidden" r:id="rId2"/>
    <sheet name="SUMMARY MAR" sheetId="3" state="hidden" r:id="rId3"/>
    <sheet name="Q1" sheetId="4" state="hidden" r:id="rId4"/>
    <sheet name="SUMMARY APR" sheetId="5" state="hidden" r:id="rId5"/>
    <sheet name="SUMMARY MAY" sheetId="6" state="hidden" r:id="rId6"/>
    <sheet name="SUMMARY JUN" sheetId="7" state="hidden" r:id="rId7"/>
    <sheet name="Q2" sheetId="8" state="hidden" r:id="rId8"/>
    <sheet name="SUMMARY JULY" sheetId="9" state="hidden" r:id="rId9"/>
    <sheet name="AUG 2011" sheetId="10" state="hidden" r:id="rId10"/>
    <sheet name="SEP 11" sheetId="11" state="hidden" r:id="rId11"/>
    <sheet name="Q3" sheetId="12" state="hidden" r:id="rId12"/>
    <sheet name="SUMMARY OCT 11" sheetId="13" state="hidden" r:id="rId13"/>
    <sheet name="SUMMARY NOV 11" sheetId="14" state="hidden" r:id="rId14"/>
    <sheet name="SUMMARY DEC 11" sheetId="15" state="hidden" r:id="rId15"/>
    <sheet name="Q4" sheetId="16" state="hidden" r:id="rId16"/>
    <sheet name="YTD" sheetId="17" state="hidden" r:id="rId17"/>
    <sheet name="SUMMARY FEB 12" sheetId="18" state="hidden" r:id="rId18"/>
    <sheet name="SUMMARY JAN 12" sheetId="19" state="hidden" r:id="rId19"/>
    <sheet name="SUMMARY SEP 2012" sheetId="20" r:id="rId20"/>
    <sheet name="SUMMARY AUG 2012" sheetId="21" state="hidden" r:id="rId21"/>
    <sheet name="SUMMARY JUL 12" sheetId="22" state="hidden" r:id="rId22"/>
    <sheet name="SUMMARY JUN 12" sheetId="23" state="hidden" r:id="rId23"/>
    <sheet name="SUMMARY MAY 12" sheetId="24" state="hidden" r:id="rId24"/>
    <sheet name="SUMMARY APR 12" sheetId="25" state="hidden" r:id="rId25"/>
    <sheet name="SVC ACT - 5 BUS DAYS" sheetId="26" r:id="rId26"/>
    <sheet name="SVC ACT - 90 DAYS" sheetId="27" r:id="rId27"/>
    <sheet name="SVC ACT - 180 DAYS" sheetId="28" r:id="rId28"/>
    <sheet name="Trbl 100 AL" sheetId="29" r:id="rId29"/>
    <sheet name="SCRUBBED OOS TKTS" sheetId="30" state="hidden" r:id="rId30"/>
  </sheets>
  <definedNames>
    <definedName name="_xlnm.Print_Area" localSheetId="25">'SVC ACT - 5 BUS DAYS'!$A$1:$Z$49</definedName>
    <definedName name="_xlnm.Print_Titles" localSheetId="25">'SVC ACT - 5 BUS DAYS'!$1:$7</definedName>
  </definedNames>
  <calcPr fullCalcOnLoad="1"/>
</workbook>
</file>

<file path=xl/sharedStrings.xml><?xml version="1.0" encoding="utf-8"?>
<sst xmlns="http://schemas.openxmlformats.org/spreadsheetml/2006/main" count="1767" uniqueCount="192">
  <si>
    <t xml:space="preserve"> </t>
  </si>
  <si>
    <t>LYLE</t>
  </si>
  <si>
    <t>GDVW</t>
  </si>
  <si>
    <t>GRGR</t>
  </si>
  <si>
    <t>HRRH</t>
  </si>
  <si>
    <t>MBTN</t>
  </si>
  <si>
    <t>MTWA</t>
  </si>
  <si>
    <t>PASN</t>
  </si>
  <si>
    <t>PRSR</t>
  </si>
  <si>
    <t>SNSD</t>
  </si>
  <si>
    <t>TPNS</t>
  </si>
  <si>
    <t>WHSW</t>
  </si>
  <si>
    <t>WHTS</t>
  </si>
  <si>
    <t>WPAT</t>
  </si>
  <si>
    <t>DLPT</t>
  </si>
  <si>
    <t>GLDL</t>
  </si>
  <si>
    <t>GLWD</t>
  </si>
  <si>
    <t>KLCT</t>
  </si>
  <si>
    <t>RSVT</t>
  </si>
  <si>
    <t>STSN</t>
  </si>
  <si>
    <t>TRLK</t>
  </si>
  <si>
    <t>WHSL</t>
  </si>
  <si>
    <t>WLRD</t>
  </si>
  <si>
    <t>CHMC</t>
  </si>
  <si>
    <t>PLSB</t>
  </si>
  <si>
    <t>CLLI</t>
  </si>
  <si>
    <t>Goldendale</t>
  </si>
  <si>
    <t>Poulsbo</t>
  </si>
  <si>
    <t>Roosevelt</t>
  </si>
  <si>
    <t>WASHINGTON QUALITY OF SERVICE REPORT</t>
  </si>
  <si>
    <t>Chimacum</t>
  </si>
  <si>
    <t>Dallesport</t>
  </si>
  <si>
    <t>Glenwood</t>
  </si>
  <si>
    <t>Grandview</t>
  </si>
  <si>
    <t>Granger</t>
  </si>
  <si>
    <t>Harrah</t>
  </si>
  <si>
    <t>Klickitat</t>
  </si>
  <si>
    <t>Lyle</t>
  </si>
  <si>
    <t>Mabton</t>
  </si>
  <si>
    <t>Mattawa</t>
  </si>
  <si>
    <t>Patterson</t>
  </si>
  <si>
    <t>Prosser</t>
  </si>
  <si>
    <t>Stevenson</t>
  </si>
  <si>
    <t>Sunnyside</t>
  </si>
  <si>
    <t>Toppenish</t>
  </si>
  <si>
    <t>Troutlake</t>
  </si>
  <si>
    <t>Wapato</t>
  </si>
  <si>
    <t>White Salmon</t>
  </si>
  <si>
    <t>WhiteSwan</t>
  </si>
  <si>
    <t>Whitstran</t>
  </si>
  <si>
    <t>Willard</t>
  </si>
  <si>
    <t>Exchange</t>
  </si>
  <si>
    <t>Trouble Reports Per 100 Access Lines</t>
  </si>
  <si>
    <t>Lines</t>
  </si>
  <si>
    <t>Total</t>
  </si>
  <si>
    <t>Trbl</t>
  </si>
  <si>
    <t>Rpts</t>
  </si>
  <si>
    <t>/100</t>
  </si>
  <si>
    <t>Trouble Per 100 A.L. = Trouble report per 100 access line ratio</t>
  </si>
  <si>
    <t>Total Access Lines = Total access lines in service</t>
  </si>
  <si>
    <t>5 Day Miss = Total New and To/Transfer service orders not completed within 5 business days. Total includes service orders not completed by customer requested due date</t>
  </si>
  <si>
    <t>Total Reports = Total regulated initial and repeat trouble reports received</t>
  </si>
  <si>
    <t>CLMA</t>
  </si>
  <si>
    <t>Columbia</t>
  </si>
  <si>
    <t>PTAG</t>
  </si>
  <si>
    <t>HDCL</t>
  </si>
  <si>
    <t>Hood Canal</t>
  </si>
  <si>
    <t>Port Angeles</t>
  </si>
  <si>
    <t>Toppenish (TPNS) and Zillah (ZLLH) will become Toppenish</t>
  </si>
  <si>
    <t>Mabton (MBTN) and Bickleton (BCTN) will become Mabton</t>
  </si>
  <si>
    <t>Brinnon (BRNN) and Quilcene (QLCN) will become Hood Canal (HDCL)</t>
  </si>
  <si>
    <t>Gardiner will become Port Angeles (PTAG)</t>
  </si>
  <si>
    <t>Dallesport (DLPT) and Wishram (WSHR) will become Dallesport</t>
  </si>
  <si>
    <t>Rate Center Consolidation February 19-20, 2005:</t>
  </si>
  <si>
    <t>Orders Taken = Total New and To/Transfer service orders completed</t>
  </si>
  <si>
    <t xml:space="preserve">                                                         </t>
  </si>
  <si>
    <t>WASHINGTON QUALITY OF SERVICE REPORT SUMMARY</t>
  </si>
  <si>
    <t>MEASUREMENTS</t>
  </si>
  <si>
    <t>Install Commitments</t>
  </si>
  <si>
    <t xml:space="preserve">     Commitments Made</t>
  </si>
  <si>
    <t xml:space="preserve">     Commitments Missed</t>
  </si>
  <si>
    <t xml:space="preserve">     Excludes</t>
  </si>
  <si>
    <t>Repair Commitments</t>
  </si>
  <si>
    <t xml:space="preserve">      Commitments Made</t>
  </si>
  <si>
    <t xml:space="preserve">      Commitments Missed</t>
  </si>
  <si>
    <t xml:space="preserve">      Excludes</t>
  </si>
  <si>
    <t>Service Activation</t>
  </si>
  <si>
    <t xml:space="preserve">       Total Orders Completed</t>
  </si>
  <si>
    <t xml:space="preserve">       Missed Installs</t>
  </si>
  <si>
    <t xml:space="preserve">      % Orders Completed</t>
  </si>
  <si>
    <t>Service Activation - &gt;90 Days</t>
  </si>
  <si>
    <t xml:space="preserve">       Installs Held Over 90 Days</t>
  </si>
  <si>
    <t xml:space="preserve">       % of Orders Completed within 90 Days</t>
  </si>
  <si>
    <t>Service Activation - &gt;180 Days</t>
  </si>
  <si>
    <t xml:space="preserve">       Installs Held Over 180 Days</t>
  </si>
  <si>
    <t xml:space="preserve">       % of Orders Completed within 180 Days</t>
  </si>
  <si>
    <t>Trbls per 100 Access Lines</t>
  </si>
  <si>
    <t xml:space="preserve">      Access Lines</t>
  </si>
  <si>
    <t xml:space="preserve">      Trouble Tickets</t>
  </si>
  <si>
    <t xml:space="preserve">      Trbls per 100 Access Lines</t>
  </si>
  <si>
    <t>OOS Cleared within 48 Hours</t>
  </si>
  <si>
    <t xml:space="preserve">      OOS Tickets</t>
  </si>
  <si>
    <t xml:space="preserve">      OOS Cleared within 48 Hrs</t>
  </si>
  <si>
    <t xml:space="preserve">      OOS Cleared &gt; 48 Hrs</t>
  </si>
  <si>
    <t xml:space="preserve">      OOS in 48 Hrs Excludes</t>
  </si>
  <si>
    <t>NOOS Cleared within 72 Hours</t>
  </si>
  <si>
    <t xml:space="preserve">      NOOS Tickets</t>
  </si>
  <si>
    <t xml:space="preserve">      NOOS Cleared within 72 Hrs</t>
  </si>
  <si>
    <t xml:space="preserve">      NOOS Cleared &gt; 72 Hrs</t>
  </si>
  <si>
    <t xml:space="preserve">      NOOS in 72 Hrs Excludes</t>
  </si>
  <si>
    <t>Switching</t>
  </si>
  <si>
    <t>obj met</t>
  </si>
  <si>
    <t>EMBARQ</t>
  </si>
  <si>
    <t>Total Orders Cmpltd</t>
  </si>
  <si>
    <t>Missed Installs</t>
  </si>
  <si>
    <t xml:space="preserve"> Sep 2010</t>
  </si>
  <si>
    <t>Held &gt; 90 Days</t>
  </si>
  <si>
    <t>SERVICE ACTIVATION - HELD ORDERS - 90 DAYS</t>
  </si>
  <si>
    <t>Held &gt; 180 Days</t>
  </si>
  <si>
    <t>SERVICE ACTIVATION - HELD ORDERS - 180 DAYS</t>
  </si>
  <si>
    <t>Blockage</t>
  </si>
  <si>
    <t>SERVICE ACTIVATION - HELD ORDERS 5 DAYS</t>
  </si>
  <si>
    <t>Monthly percentages completed within five days</t>
  </si>
  <si>
    <t>Monthly percentages completed within  90 days</t>
  </si>
  <si>
    <t>Monthly percentages completed within  180 days</t>
  </si>
  <si>
    <t>Q1</t>
  </si>
  <si>
    <t>Q2</t>
  </si>
  <si>
    <t>Q3</t>
  </si>
  <si>
    <t>YTD</t>
  </si>
  <si>
    <t>Q4</t>
  </si>
  <si>
    <t>MONTH</t>
  </si>
  <si>
    <t>CENT_OFFC_NM</t>
  </si>
  <si>
    <t>WTN_PHONE_</t>
  </si>
  <si>
    <t>TKT #</t>
  </si>
  <si>
    <t>RPT T</t>
  </si>
  <si>
    <t>FND</t>
  </si>
  <si>
    <t>CAUSE</t>
  </si>
  <si>
    <t>CLEARED_RMKS_1</t>
  </si>
  <si>
    <t>WAPATO</t>
  </si>
  <si>
    <t>5098772261</t>
  </si>
  <si>
    <t>8420544</t>
  </si>
  <si>
    <t>100</t>
  </si>
  <si>
    <t>3702</t>
  </si>
  <si>
    <t>10</t>
  </si>
  <si>
    <t>GOOD TO DEMARC/CUSTOMER ADVISED</t>
  </si>
  <si>
    <t>TOPPENISH</t>
  </si>
  <si>
    <t>5098296431</t>
  </si>
  <si>
    <t>4908667</t>
  </si>
  <si>
    <t>2214</t>
  </si>
  <si>
    <t>66</t>
  </si>
  <si>
    <t>DSL / BAD PORT / RAN NEW JUMPER</t>
  </si>
  <si>
    <t>EAST SOUND</t>
  </si>
  <si>
    <t>3603763423</t>
  </si>
  <si>
    <t>9075946</t>
  </si>
  <si>
    <t>2754</t>
  </si>
  <si>
    <t>82</t>
  </si>
  <si>
    <t>DSL CHANNEL DAMAGED BY LIGHTNING</t>
  </si>
  <si>
    <t>LOPEZ</t>
  </si>
  <si>
    <t>3604684320</t>
  </si>
  <si>
    <t>8462196</t>
  </si>
  <si>
    <t>1720</t>
  </si>
  <si>
    <t>60</t>
  </si>
  <si>
    <t>GOOD TO DEMARC/CUST NOT ADVISED</t>
  </si>
  <si>
    <t>MORTON</t>
  </si>
  <si>
    <t>3604923148</t>
  </si>
  <si>
    <t>5059789</t>
  </si>
  <si>
    <t>03</t>
  </si>
  <si>
    <t>GIG HARBOR</t>
  </si>
  <si>
    <t>2538586354</t>
  </si>
  <si>
    <t>7278383</t>
  </si>
  <si>
    <t>9766</t>
  </si>
  <si>
    <t>2538582562</t>
  </si>
  <si>
    <t>6834293</t>
  </si>
  <si>
    <t>1740</t>
  </si>
  <si>
    <t>31</t>
  </si>
  <si>
    <t>3604683053</t>
  </si>
  <si>
    <t>9349621</t>
  </si>
  <si>
    <t>3604683271</t>
  </si>
  <si>
    <t>1087627</t>
  </si>
  <si>
    <t>3603763954</t>
  </si>
  <si>
    <t>5546574</t>
  </si>
  <si>
    <t>GOOD TO NID REMOVED OFFENDING I/W</t>
  </si>
  <si>
    <t>ELMA</t>
  </si>
  <si>
    <t>3604822128</t>
  </si>
  <si>
    <t>5730668</t>
  </si>
  <si>
    <t>103</t>
  </si>
  <si>
    <t>9761</t>
  </si>
  <si>
    <t>2538512913</t>
  </si>
  <si>
    <t>5558983</t>
  </si>
  <si>
    <t>83</t>
  </si>
  <si>
    <t>UNITED TELEPHONE COMPANY OF THE NORTHWEST D/B/A CENTURYLINK</t>
  </si>
  <si>
    <t>United Telephone Company of the Northwest d/b/a CENTURYLINK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</si>
</sst>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0.00_)"/>
    <numFmt numFmtId="167" formatCode="#,##0\)"/>
    <numFmt numFmtId="168" formatCode="[$-409]mmm\-yy;@"/>
    <numFmt numFmtId="169" formatCode="#,##0.0"/>
    <numFmt numFmtId="170" formatCode="m/d/yyyy&quot;  &quot;h\:mm\:ss\ AM/PM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MS Serif"/>
      <family val="1"/>
    </font>
    <font>
      <sz val="12"/>
      <name val="Arial"/>
      <family val="2"/>
    </font>
    <font>
      <sz val="10"/>
      <color indexed="16"/>
      <name val="MS Serif"/>
      <family val="1"/>
    </font>
    <font>
      <b/>
      <sz val="8"/>
      <name val="MS Sans Serif"/>
      <family val="2"/>
    </font>
    <font>
      <b/>
      <i/>
      <sz val="16"/>
      <name val="Helv"/>
      <family val="0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trike/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9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ck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double">
        <color indexed="8"/>
      </left>
      <right style="medium">
        <color indexed="8"/>
      </right>
      <top/>
      <bottom style="medium"/>
    </border>
    <border>
      <left style="double">
        <color indexed="8"/>
      </left>
      <right/>
      <top style="medium"/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medium"/>
    </border>
    <border>
      <left style="double">
        <color indexed="8"/>
      </left>
      <right style="medium"/>
      <top style="medium"/>
      <bottom style="medium"/>
    </border>
    <border>
      <left style="double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double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double"/>
      <right style="thin"/>
      <top/>
      <bottom/>
    </border>
    <border>
      <left style="double"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double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/>
      <right style="thin">
        <color indexed="22"/>
      </right>
      <top/>
      <bottom style="double"/>
    </border>
    <border>
      <left style="thin"/>
      <right style="thin">
        <color indexed="22"/>
      </right>
      <top/>
      <bottom style="double"/>
    </border>
    <border>
      <left/>
      <right style="thin">
        <color indexed="8"/>
      </right>
      <top/>
      <bottom style="double"/>
    </border>
    <border>
      <left style="thin">
        <color indexed="8"/>
      </left>
      <right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/>
    </border>
    <border>
      <left/>
      <right/>
      <top style="double"/>
      <bottom/>
    </border>
    <border>
      <left/>
      <right style="double"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>
        <color indexed="8"/>
      </left>
      <right/>
      <top style="double"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double"/>
      <top style="double"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double"/>
      <top style="thin">
        <color indexed="8"/>
      </top>
      <bottom/>
    </border>
    <border>
      <left style="thin"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double"/>
    </border>
    <border>
      <left style="thin">
        <color indexed="22"/>
      </left>
      <right style="thin"/>
      <top/>
      <bottom style="double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4" fillId="0" borderId="0">
      <alignment horizontal="center" wrapText="1"/>
      <protection locked="0"/>
    </xf>
    <xf numFmtId="0" fontId="51" fillId="26" borderId="0" applyNumberFormat="0" applyBorder="0" applyAlignment="0" applyProtection="0"/>
    <xf numFmtId="167" fontId="0" fillId="0" borderId="0" applyFill="0" applyBorder="0" applyAlignment="0">
      <protection/>
    </xf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Alignment="0"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38" fontId="5" fillId="30" borderId="0" applyNumberFormat="0" applyBorder="0" applyAlignment="0" applyProtection="0"/>
    <xf numFmtId="40" fontId="2" fillId="0" borderId="3">
      <alignment/>
      <protection/>
    </xf>
    <xf numFmtId="0" fontId="2" fillId="0" borderId="4" applyNumberFormat="0" applyAlignment="0" applyProtection="0"/>
    <xf numFmtId="0" fontId="2" fillId="0" borderId="5">
      <alignment horizontal="left" vertical="center"/>
      <protection/>
    </xf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9">
      <alignment horizontal="center"/>
      <protection/>
    </xf>
    <xf numFmtId="0" fontId="9" fillId="0" borderId="0">
      <alignment horizontal="center"/>
      <protection/>
    </xf>
    <xf numFmtId="0" fontId="59" fillId="31" borderId="1" applyNumberFormat="0" applyAlignment="0" applyProtection="0"/>
    <xf numFmtId="10" fontId="5" fillId="32" borderId="10" applyNumberFormat="0" applyBorder="0" applyAlignment="0" applyProtection="0"/>
    <xf numFmtId="0" fontId="60" fillId="0" borderId="11" applyNumberFormat="0" applyFill="0" applyAlignment="0" applyProtection="0"/>
    <xf numFmtId="0" fontId="61" fillId="33" borderId="0" applyNumberFormat="0" applyBorder="0" applyAlignment="0" applyProtection="0"/>
    <xf numFmtId="37" fontId="3" fillId="0" borderId="0">
      <alignment/>
      <protection/>
    </xf>
    <xf numFmtId="166" fontId="10" fillId="0" borderId="0">
      <alignment/>
      <protection/>
    </xf>
    <xf numFmtId="38" fontId="7" fillId="0" borderId="0">
      <alignment/>
      <protection/>
    </xf>
    <xf numFmtId="0" fontId="19" fillId="0" borderId="0">
      <alignment/>
      <protection/>
    </xf>
    <xf numFmtId="0" fontId="0" fillId="34" borderId="12" applyNumberFormat="0" applyFont="0" applyAlignment="0" applyProtection="0"/>
    <xf numFmtId="0" fontId="62" fillId="27" borderId="13" applyNumberFormat="0" applyAlignment="0" applyProtection="0"/>
    <xf numFmtId="14" fontId="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35" borderId="0" applyNumberFormat="0" applyFont="0" applyBorder="0" applyAlignment="0">
      <protection/>
    </xf>
    <xf numFmtId="165" fontId="12" fillId="0" borderId="0" applyNumberFormat="0" applyFill="0" applyBorder="0" applyAlignment="0" applyProtection="0"/>
    <xf numFmtId="0" fontId="11" fillId="1" borderId="5" applyNumberFormat="0" applyFont="0" applyAlignment="0">
      <protection/>
    </xf>
    <xf numFmtId="0" fontId="13" fillId="0" borderId="0" applyNumberFormat="0" applyFill="0" applyBorder="0" applyAlignment="0">
      <protection/>
    </xf>
    <xf numFmtId="40" fontId="14" fillId="0" borderId="0" applyBorder="0">
      <alignment horizontal="right"/>
      <protection/>
    </xf>
    <xf numFmtId="0" fontId="63" fillId="0" borderId="0" applyNumberFormat="0" applyFill="0" applyBorder="0" applyAlignment="0" applyProtection="0"/>
    <xf numFmtId="40" fontId="2" fillId="0" borderId="14" applyNumberFormat="0" applyFill="0" applyAlignment="0" applyProtection="0"/>
    <xf numFmtId="0" fontId="64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 applyProtection="1">
      <alignment/>
      <protection locked="0"/>
    </xf>
    <xf numFmtId="3" fontId="18" fillId="0" borderId="15" xfId="0" applyNumberFormat="1" applyFont="1" applyBorder="1" applyAlignment="1">
      <alignment horizontal="center" vertical="top"/>
    </xf>
    <xf numFmtId="0" fontId="15" fillId="36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168" fontId="20" fillId="36" borderId="22" xfId="0" applyNumberFormat="1" applyFont="1" applyFill="1" applyBorder="1" applyAlignment="1" applyProtection="1">
      <alignment horizontal="center" vertical="center" wrapText="1"/>
      <protection locked="0"/>
    </xf>
    <xf numFmtId="168" fontId="20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17" fontId="20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/>
    </xf>
    <xf numFmtId="3" fontId="21" fillId="0" borderId="26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64" fontId="21" fillId="0" borderId="27" xfId="73" applyNumberFormat="1" applyFont="1" applyFill="1" applyBorder="1" applyAlignment="1">
      <alignment horizontal="center"/>
    </xf>
    <xf numFmtId="3" fontId="21" fillId="0" borderId="25" xfId="0" applyNumberFormat="1" applyFont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68" fontId="20" fillId="36" borderId="30" xfId="0" applyNumberFormat="1" applyFont="1" applyFill="1" applyBorder="1" applyAlignment="1" applyProtection="1">
      <alignment horizontal="center" vertical="center" wrapText="1"/>
      <protection locked="0"/>
    </xf>
    <xf numFmtId="168" fontId="20" fillId="36" borderId="31" xfId="0" applyNumberFormat="1" applyFont="1" applyFill="1" applyBorder="1" applyAlignment="1" applyProtection="1">
      <alignment horizontal="center" vertical="center" wrapText="1"/>
      <protection locked="0"/>
    </xf>
    <xf numFmtId="168" fontId="20" fillId="36" borderId="32" xfId="0" applyNumberFormat="1" applyFont="1" applyFill="1" applyBorder="1" applyAlignment="1" applyProtection="1">
      <alignment horizontal="center" vertical="center" wrapText="1"/>
      <protection locked="0"/>
    </xf>
    <xf numFmtId="168" fontId="20" fillId="36" borderId="33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>
      <alignment horizontal="center"/>
    </xf>
    <xf numFmtId="3" fontId="15" fillId="0" borderId="34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/>
    </xf>
    <xf numFmtId="164" fontId="15" fillId="0" borderId="0" xfId="73" applyNumberFormat="1" applyFont="1" applyFill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3" fontId="21" fillId="0" borderId="25" xfId="0" applyNumberFormat="1" applyFont="1" applyFill="1" applyBorder="1" applyAlignment="1">
      <alignment horizontal="center"/>
    </xf>
    <xf numFmtId="169" fontId="21" fillId="0" borderId="27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35" xfId="0" applyFont="1" applyFill="1" applyBorder="1" applyAlignment="1">
      <alignment/>
    </xf>
    <xf numFmtId="0" fontId="21" fillId="0" borderId="36" xfId="0" applyFont="1" applyFill="1" applyBorder="1" applyAlignment="1" applyProtection="1">
      <alignment horizontal="center"/>
      <protection locked="0"/>
    </xf>
    <xf numFmtId="3" fontId="26" fillId="0" borderId="37" xfId="0" applyNumberFormat="1" applyFont="1" applyBorder="1" applyAlignment="1">
      <alignment horizontal="center" vertical="top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3" fontId="21" fillId="0" borderId="3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3" fontId="21" fillId="0" borderId="15" xfId="0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Alignment="1">
      <alignment/>
    </xf>
    <xf numFmtId="3" fontId="21" fillId="0" borderId="38" xfId="0" applyNumberFormat="1" applyFont="1" applyFill="1" applyBorder="1" applyAlignment="1" applyProtection="1">
      <alignment horizontal="center"/>
      <protection locked="0"/>
    </xf>
    <xf numFmtId="3" fontId="21" fillId="0" borderId="39" xfId="0" applyNumberFormat="1" applyFont="1" applyFill="1" applyBorder="1" applyAlignment="1" applyProtection="1">
      <alignment horizontal="center"/>
      <protection locked="0"/>
    </xf>
    <xf numFmtId="0" fontId="21" fillId="0" borderId="40" xfId="0" applyFont="1" applyFill="1" applyBorder="1" applyAlignment="1">
      <alignment/>
    </xf>
    <xf numFmtId="0" fontId="21" fillId="0" borderId="35" xfId="0" applyFont="1" applyFill="1" applyBorder="1" applyAlignment="1" applyProtection="1">
      <alignment/>
      <protection locked="0"/>
    </xf>
    <xf numFmtId="0" fontId="21" fillId="0" borderId="36" xfId="0" applyFont="1" applyFill="1" applyBorder="1" applyAlignment="1" applyProtection="1" quotePrefix="1">
      <alignment horizontal="center"/>
      <protection locked="0"/>
    </xf>
    <xf numFmtId="0" fontId="21" fillId="0" borderId="41" xfId="0" applyFont="1" applyFill="1" applyBorder="1" applyAlignment="1">
      <alignment/>
    </xf>
    <xf numFmtId="3" fontId="21" fillId="0" borderId="34" xfId="0" applyNumberFormat="1" applyFont="1" applyFill="1" applyBorder="1" applyAlignment="1" applyProtection="1">
      <alignment horizontal="center"/>
      <protection locked="0"/>
    </xf>
    <xf numFmtId="3" fontId="21" fillId="0" borderId="42" xfId="0" applyNumberFormat="1" applyFont="1" applyFill="1" applyBorder="1" applyAlignment="1" applyProtection="1">
      <alignment horizontal="center"/>
      <protection locked="0"/>
    </xf>
    <xf numFmtId="0" fontId="21" fillId="0" borderId="34" xfId="0" applyFont="1" applyFill="1" applyBorder="1" applyAlignment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164" fontId="21" fillId="0" borderId="0" xfId="73" applyNumberFormat="1" applyFont="1" applyFill="1" applyAlignment="1" applyProtection="1">
      <alignment horizontal="center"/>
      <protection locked="0"/>
    </xf>
    <xf numFmtId="164" fontId="21" fillId="0" borderId="0" xfId="73" applyNumberFormat="1" applyFont="1" applyFill="1" applyAlignment="1" applyProtection="1">
      <alignment/>
      <protection locked="0"/>
    </xf>
    <xf numFmtId="0" fontId="20" fillId="36" borderId="43" xfId="0" applyFont="1" applyFill="1" applyBorder="1" applyAlignment="1" applyProtection="1">
      <alignment/>
      <protection locked="0"/>
    </xf>
    <xf numFmtId="0" fontId="20" fillId="36" borderId="44" xfId="0" applyFont="1" applyFill="1" applyBorder="1" applyAlignment="1" applyProtection="1">
      <alignment/>
      <protection locked="0"/>
    </xf>
    <xf numFmtId="0" fontId="20" fillId="36" borderId="40" xfId="0" applyFont="1" applyFill="1" applyBorder="1" applyAlignment="1" applyProtection="1">
      <alignment/>
      <protection locked="0"/>
    </xf>
    <xf numFmtId="0" fontId="20" fillId="36" borderId="37" xfId="0" applyFont="1" applyFill="1" applyBorder="1" applyAlignment="1" applyProtection="1">
      <alignment/>
      <protection locked="0"/>
    </xf>
    <xf numFmtId="0" fontId="20" fillId="0" borderId="45" xfId="0" applyFont="1" applyFill="1" applyBorder="1" applyAlignment="1" applyProtection="1">
      <alignment horizontal="center"/>
      <protection locked="0"/>
    </xf>
    <xf numFmtId="0" fontId="21" fillId="0" borderId="36" xfId="0" applyFont="1" applyFill="1" applyBorder="1" applyAlignment="1" applyProtection="1">
      <alignment/>
      <protection locked="0"/>
    </xf>
    <xf numFmtId="3" fontId="26" fillId="0" borderId="0" xfId="0" applyNumberFormat="1" applyFont="1" applyBorder="1" applyAlignment="1">
      <alignment horizontal="center" vertical="top"/>
    </xf>
    <xf numFmtId="0" fontId="26" fillId="0" borderId="46" xfId="69" applyFont="1" applyFill="1" applyBorder="1" applyAlignment="1">
      <alignment horizontal="center" wrapText="1"/>
      <protection/>
    </xf>
    <xf numFmtId="2" fontId="21" fillId="0" borderId="15" xfId="0" applyNumberFormat="1" applyFont="1" applyFill="1" applyBorder="1" applyAlignment="1">
      <alignment horizontal="center"/>
    </xf>
    <xf numFmtId="0" fontId="21" fillId="0" borderId="36" xfId="0" applyFont="1" applyFill="1" applyBorder="1" applyAlignment="1" applyProtection="1">
      <alignment horizontal="left"/>
      <protection locked="0"/>
    </xf>
    <xf numFmtId="0" fontId="21" fillId="0" borderId="36" xfId="0" applyFont="1" applyFill="1" applyBorder="1" applyAlignment="1" applyProtection="1" quotePrefix="1">
      <alignment/>
      <protection locked="0"/>
    </xf>
    <xf numFmtId="3" fontId="26" fillId="0" borderId="34" xfId="0" applyNumberFormat="1" applyFont="1" applyBorder="1" applyAlignment="1">
      <alignment horizontal="center" vertical="top"/>
    </xf>
    <xf numFmtId="2" fontId="21" fillId="0" borderId="47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 horizontal="center"/>
    </xf>
    <xf numFmtId="0" fontId="20" fillId="0" borderId="48" xfId="0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Alignment="1" applyProtection="1">
      <alignment/>
      <protection locked="0"/>
    </xf>
    <xf numFmtId="3" fontId="15" fillId="0" borderId="39" xfId="0" applyNumberFormat="1" applyFont="1" applyFill="1" applyBorder="1" applyAlignment="1">
      <alignment horizontal="center"/>
    </xf>
    <xf numFmtId="0" fontId="20" fillId="0" borderId="49" xfId="0" applyFont="1" applyFill="1" applyBorder="1" applyAlignment="1" applyProtection="1">
      <alignment horizontal="center"/>
      <protection locked="0"/>
    </xf>
    <xf numFmtId="0" fontId="26" fillId="0" borderId="46" xfId="69" applyFont="1" applyFill="1" applyBorder="1" applyAlignment="1">
      <alignment horizontal="center" wrapText="1"/>
      <protection/>
    </xf>
    <xf numFmtId="1" fontId="26" fillId="0" borderId="37" xfId="0" applyNumberFormat="1" applyFont="1" applyBorder="1" applyAlignment="1">
      <alignment horizontal="center" vertical="top"/>
    </xf>
    <xf numFmtId="1" fontId="26" fillId="0" borderId="0" xfId="0" applyNumberFormat="1" applyFont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center"/>
    </xf>
    <xf numFmtId="2" fontId="21" fillId="0" borderId="34" xfId="0" applyNumberFormat="1" applyFont="1" applyFill="1" applyBorder="1" applyAlignment="1">
      <alignment horizontal="center"/>
    </xf>
    <xf numFmtId="17" fontId="20" fillId="0" borderId="24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50" xfId="69" applyFont="1" applyFill="1" applyBorder="1" applyAlignment="1">
      <alignment horizontal="center" wrapText="1"/>
      <protection/>
    </xf>
    <xf numFmtId="1" fontId="26" fillId="0" borderId="42" xfId="0" applyNumberFormat="1" applyFont="1" applyBorder="1" applyAlignment="1">
      <alignment horizontal="center" vertical="top"/>
    </xf>
    <xf numFmtId="0" fontId="27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26" fillId="0" borderId="51" xfId="69" applyFont="1" applyFill="1" applyBorder="1" applyAlignment="1">
      <alignment horizontal="center" wrapText="1"/>
      <protection/>
    </xf>
    <xf numFmtId="0" fontId="26" fillId="0" borderId="51" xfId="69" applyFont="1" applyFill="1" applyBorder="1" applyAlignment="1">
      <alignment horizontal="center" wrapText="1"/>
      <protection/>
    </xf>
    <xf numFmtId="1" fontId="15" fillId="0" borderId="37" xfId="0" applyNumberFormat="1" applyFont="1" applyFill="1" applyBorder="1" applyAlignment="1">
      <alignment horizontal="center"/>
    </xf>
    <xf numFmtId="0" fontId="65" fillId="0" borderId="0" xfId="0" applyFont="1" applyFill="1" applyAlignment="1" applyProtection="1">
      <alignment horizontal="center"/>
      <protection locked="0"/>
    </xf>
    <xf numFmtId="0" fontId="21" fillId="0" borderId="52" xfId="0" applyFont="1" applyFill="1" applyBorder="1" applyAlignment="1" applyProtection="1">
      <alignment/>
      <protection locked="0"/>
    </xf>
    <xf numFmtId="0" fontId="26" fillId="0" borderId="53" xfId="69" applyFont="1" applyFill="1" applyBorder="1" applyAlignment="1">
      <alignment horizontal="center" wrapText="1"/>
      <protection/>
    </xf>
    <xf numFmtId="3" fontId="26" fillId="0" borderId="42" xfId="0" applyNumberFormat="1" applyFont="1" applyBorder="1" applyAlignment="1">
      <alignment horizontal="center" vertical="top"/>
    </xf>
    <xf numFmtId="1" fontId="26" fillId="0" borderId="54" xfId="0" applyNumberFormat="1" applyFont="1" applyBorder="1" applyAlignment="1">
      <alignment horizontal="center" vertical="top"/>
    </xf>
    <xf numFmtId="0" fontId="26" fillId="0" borderId="53" xfId="69" applyFont="1" applyFill="1" applyBorder="1" applyAlignment="1">
      <alignment horizontal="center" wrapText="1"/>
      <protection/>
    </xf>
    <xf numFmtId="1" fontId="26" fillId="0" borderId="55" xfId="0" applyNumberFormat="1" applyFont="1" applyBorder="1" applyAlignment="1">
      <alignment horizontal="center" vertical="top"/>
    </xf>
    <xf numFmtId="0" fontId="21" fillId="0" borderId="52" xfId="0" applyFont="1" applyFill="1" applyBorder="1" applyAlignment="1" applyProtection="1">
      <alignment horizontal="center"/>
      <protection locked="0"/>
    </xf>
    <xf numFmtId="3" fontId="21" fillId="0" borderId="56" xfId="0" applyNumberFormat="1" applyFont="1" applyFill="1" applyBorder="1" applyAlignment="1" applyProtection="1">
      <alignment horizontal="center"/>
      <protection locked="0"/>
    </xf>
    <xf numFmtId="3" fontId="21" fillId="0" borderId="57" xfId="0" applyNumberFormat="1" applyFont="1" applyFill="1" applyBorder="1" applyAlignment="1" applyProtection="1">
      <alignment horizontal="center"/>
      <protection locked="0"/>
    </xf>
    <xf numFmtId="3" fontId="21" fillId="0" borderId="47" xfId="0" applyNumberFormat="1" applyFont="1" applyFill="1" applyBorder="1" applyAlignment="1" applyProtection="1">
      <alignment horizontal="center"/>
      <protection locked="0"/>
    </xf>
    <xf numFmtId="3" fontId="15" fillId="0" borderId="57" xfId="0" applyNumberFormat="1" applyFont="1" applyFill="1" applyBorder="1" applyAlignment="1">
      <alignment horizontal="center"/>
    </xf>
    <xf numFmtId="3" fontId="15" fillId="0" borderId="42" xfId="0" applyNumberFormat="1" applyFont="1" applyFill="1" applyBorder="1" applyAlignment="1">
      <alignment horizontal="center"/>
    </xf>
    <xf numFmtId="164" fontId="21" fillId="0" borderId="0" xfId="73" applyNumberFormat="1" applyFont="1" applyFill="1" applyAlignment="1" applyProtection="1">
      <alignment horizontal="center"/>
      <protection locked="0"/>
    </xf>
    <xf numFmtId="0" fontId="20" fillId="36" borderId="58" xfId="0" applyFont="1" applyFill="1" applyBorder="1" applyAlignment="1" applyProtection="1">
      <alignment horizontal="center"/>
      <protection locked="0"/>
    </xf>
    <xf numFmtId="0" fontId="20" fillId="36" borderId="59" xfId="0" applyFont="1" applyFill="1" applyBorder="1" applyAlignment="1" applyProtection="1">
      <alignment horizontal="left"/>
      <protection locked="0"/>
    </xf>
    <xf numFmtId="0" fontId="20" fillId="36" borderId="59" xfId="0" applyFont="1" applyFill="1" applyBorder="1" applyAlignment="1" applyProtection="1">
      <alignment horizontal="center"/>
      <protection locked="0"/>
    </xf>
    <xf numFmtId="0" fontId="20" fillId="36" borderId="59" xfId="0" applyFont="1" applyFill="1" applyBorder="1" applyAlignment="1" applyProtection="1" quotePrefix="1">
      <alignment horizontal="center"/>
      <protection locked="0"/>
    </xf>
    <xf numFmtId="0" fontId="20" fillId="36" borderId="60" xfId="0" applyFont="1" applyFill="1" applyBorder="1" applyAlignment="1" applyProtection="1">
      <alignment horizontal="center"/>
      <protection locked="0"/>
    </xf>
    <xf numFmtId="0" fontId="20" fillId="36" borderId="61" xfId="0" applyFont="1" applyFill="1" applyBorder="1" applyAlignment="1" applyProtection="1" quotePrefix="1">
      <alignment horizontal="center"/>
      <protection locked="0"/>
    </xf>
    <xf numFmtId="164" fontId="21" fillId="0" borderId="0" xfId="73" applyNumberFormat="1" applyFont="1" applyAlignment="1">
      <alignment/>
    </xf>
    <xf numFmtId="0" fontId="27" fillId="0" borderId="0" xfId="0" applyFont="1" applyAlignment="1">
      <alignment/>
    </xf>
    <xf numFmtId="0" fontId="65" fillId="0" borderId="0" xfId="0" applyFont="1" applyFill="1" applyAlignment="1" applyProtection="1">
      <alignment/>
      <protection locked="0"/>
    </xf>
    <xf numFmtId="17" fontId="20" fillId="0" borderId="24" xfId="0" applyNumberFormat="1" applyFont="1" applyBorder="1" applyAlignment="1">
      <alignment horizontal="center"/>
    </xf>
    <xf numFmtId="17" fontId="20" fillId="37" borderId="24" xfId="0" applyNumberFormat="1" applyFont="1" applyFill="1" applyBorder="1" applyAlignment="1">
      <alignment horizontal="center"/>
    </xf>
    <xf numFmtId="0" fontId="21" fillId="37" borderId="25" xfId="0" applyFont="1" applyFill="1" applyBorder="1" applyAlignment="1">
      <alignment/>
    </xf>
    <xf numFmtId="3" fontId="21" fillId="37" borderId="26" xfId="0" applyNumberFormat="1" applyFont="1" applyFill="1" applyBorder="1" applyAlignment="1">
      <alignment horizontal="center"/>
    </xf>
    <xf numFmtId="0" fontId="21" fillId="37" borderId="25" xfId="0" applyFont="1" applyFill="1" applyBorder="1" applyAlignment="1">
      <alignment horizontal="center"/>
    </xf>
    <xf numFmtId="164" fontId="21" fillId="37" borderId="27" xfId="73" applyNumberFormat="1" applyFont="1" applyFill="1" applyBorder="1" applyAlignment="1">
      <alignment horizontal="center"/>
    </xf>
    <xf numFmtId="3" fontId="21" fillId="37" borderId="25" xfId="0" applyNumberFormat="1" applyFont="1" applyFill="1" applyBorder="1" applyAlignment="1">
      <alignment horizontal="center"/>
    </xf>
    <xf numFmtId="3" fontId="21" fillId="37" borderId="25" xfId="0" applyNumberFormat="1" applyFont="1" applyFill="1" applyBorder="1" applyAlignment="1">
      <alignment/>
    </xf>
    <xf numFmtId="169" fontId="21" fillId="37" borderId="27" xfId="0" applyNumberFormat="1" applyFont="1" applyFill="1" applyBorder="1" applyAlignment="1">
      <alignment horizontal="center"/>
    </xf>
    <xf numFmtId="3" fontId="21" fillId="37" borderId="27" xfId="0" applyNumberFormat="1" applyFont="1" applyFill="1" applyBorder="1" applyAlignment="1">
      <alignment horizontal="center"/>
    </xf>
    <xf numFmtId="0" fontId="21" fillId="37" borderId="28" xfId="0" applyFont="1" applyFill="1" applyBorder="1" applyAlignment="1">
      <alignment horizontal="center"/>
    </xf>
    <xf numFmtId="0" fontId="21" fillId="37" borderId="29" xfId="0" applyFont="1" applyFill="1" applyBorder="1" applyAlignment="1">
      <alignment horizontal="center"/>
    </xf>
    <xf numFmtId="0" fontId="21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65" fillId="0" borderId="0" xfId="0" applyFont="1" applyFill="1" applyAlignment="1">
      <alignment/>
    </xf>
    <xf numFmtId="0" fontId="20" fillId="0" borderId="36" xfId="0" applyFont="1" applyFill="1" applyBorder="1" applyAlignment="1" applyProtection="1">
      <alignment horizontal="center"/>
      <protection locked="0"/>
    </xf>
    <xf numFmtId="0" fontId="20" fillId="0" borderId="62" xfId="0" applyFont="1" applyFill="1" applyBorder="1" applyAlignment="1" applyProtection="1">
      <alignment horizontal="center"/>
      <protection locked="0"/>
    </xf>
    <xf numFmtId="0" fontId="20" fillId="36" borderId="36" xfId="0" applyFont="1" applyFill="1" applyBorder="1" applyAlignment="1" applyProtection="1">
      <alignment horizontal="center"/>
      <protection locked="0"/>
    </xf>
    <xf numFmtId="0" fontId="20" fillId="36" borderId="62" xfId="0" applyFont="1" applyFill="1" applyBorder="1" applyAlignment="1" applyProtection="1" quotePrefix="1">
      <alignment horizontal="center"/>
      <protection locked="0"/>
    </xf>
    <xf numFmtId="1" fontId="15" fillId="0" borderId="0" xfId="0" applyNumberFormat="1" applyFont="1" applyFill="1" applyAlignment="1" applyProtection="1">
      <alignment horizontal="center"/>
      <protection locked="0"/>
    </xf>
    <xf numFmtId="0" fontId="20" fillId="0" borderId="37" xfId="0" applyFont="1" applyFill="1" applyBorder="1" applyAlignment="1" applyProtection="1">
      <alignment horizontal="center"/>
      <protection locked="0"/>
    </xf>
    <xf numFmtId="0" fontId="20" fillId="36" borderId="37" xfId="0" applyFont="1" applyFill="1" applyBorder="1" applyAlignment="1" applyProtection="1" quotePrefix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0" fillId="36" borderId="15" xfId="0" applyFont="1" applyFill="1" applyBorder="1" applyAlignment="1" applyProtection="1">
      <alignment horizontal="center"/>
      <protection locked="0"/>
    </xf>
    <xf numFmtId="0" fontId="20" fillId="36" borderId="36" xfId="0" applyFont="1" applyFill="1" applyBorder="1" applyAlignment="1" applyProtection="1" quotePrefix="1">
      <alignment horizontal="center"/>
      <protection locked="0"/>
    </xf>
    <xf numFmtId="1" fontId="27" fillId="0" borderId="0" xfId="0" applyNumberFormat="1" applyFont="1" applyFill="1" applyAlignment="1">
      <alignment/>
    </xf>
    <xf numFmtId="0" fontId="66" fillId="0" borderId="0" xfId="0" applyFont="1" applyFill="1" applyBorder="1" applyAlignment="1" applyProtection="1">
      <alignment/>
      <protection locked="0"/>
    </xf>
    <xf numFmtId="3" fontId="66" fillId="0" borderId="0" xfId="0" applyNumberFormat="1" applyFont="1" applyFill="1" applyBorder="1" applyAlignment="1" applyProtection="1">
      <alignment horizontal="center"/>
      <protection locked="0"/>
    </xf>
    <xf numFmtId="2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Alignment="1" applyProtection="1">
      <alignment/>
      <protection locked="0"/>
    </xf>
    <xf numFmtId="3" fontId="66" fillId="0" borderId="0" xfId="0" applyNumberFormat="1" applyFont="1" applyFill="1" applyAlignment="1" applyProtection="1">
      <alignment horizontal="center"/>
      <protection locked="0"/>
    </xf>
    <xf numFmtId="0" fontId="66" fillId="0" borderId="0" xfId="0" applyFont="1" applyFill="1" applyAlignment="1" applyProtection="1">
      <alignment horizontal="center"/>
      <protection locked="0"/>
    </xf>
    <xf numFmtId="0" fontId="67" fillId="0" borderId="63" xfId="0" applyFont="1" applyFill="1" applyBorder="1" applyAlignment="1" applyProtection="1">
      <alignment horizontal="center"/>
      <protection locked="0"/>
    </xf>
    <xf numFmtId="3" fontId="67" fillId="0" borderId="63" xfId="0" applyNumberFormat="1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 vertical="top" wrapText="1" readingOrder="1"/>
    </xf>
    <xf numFmtId="0" fontId="0" fillId="0" borderId="0" xfId="0" applyAlignment="1">
      <alignment vertical="top"/>
    </xf>
    <xf numFmtId="14" fontId="26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65" fillId="0" borderId="25" xfId="0" applyFont="1" applyFill="1" applyBorder="1" applyAlignment="1">
      <alignment horizontal="center"/>
    </xf>
    <xf numFmtId="3" fontId="65" fillId="0" borderId="25" xfId="0" applyNumberFormat="1" applyFont="1" applyFill="1" applyBorder="1" applyAlignment="1">
      <alignment horizontal="center"/>
    </xf>
    <xf numFmtId="3" fontId="65" fillId="0" borderId="25" xfId="0" applyNumberFormat="1" applyFont="1" applyFill="1" applyBorder="1" applyAlignment="1">
      <alignment/>
    </xf>
    <xf numFmtId="0" fontId="21" fillId="0" borderId="0" xfId="0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64" xfId="0" applyFont="1" applyFill="1" applyBorder="1" applyAlignment="1" applyProtection="1">
      <alignment horizontal="center"/>
      <protection locked="0"/>
    </xf>
    <xf numFmtId="0" fontId="20" fillId="36" borderId="0" xfId="0" applyFont="1" applyFill="1" applyBorder="1" applyAlignment="1" applyProtection="1">
      <alignment horizontal="center"/>
      <protection locked="0"/>
    </xf>
    <xf numFmtId="0" fontId="20" fillId="36" borderId="64" xfId="0" applyFont="1" applyFill="1" applyBorder="1" applyAlignment="1" applyProtection="1" quotePrefix="1">
      <alignment horizontal="center"/>
      <protection locked="0"/>
    </xf>
    <xf numFmtId="0" fontId="20" fillId="36" borderId="37" xfId="0" applyFont="1" applyFill="1" applyBorder="1" applyAlignment="1" applyProtection="1">
      <alignment horizontal="center"/>
      <protection locked="0"/>
    </xf>
    <xf numFmtId="3" fontId="27" fillId="0" borderId="0" xfId="0" applyNumberFormat="1" applyFont="1" applyFill="1" applyAlignment="1">
      <alignment/>
    </xf>
    <xf numFmtId="0" fontId="20" fillId="36" borderId="0" xfId="0" applyFont="1" applyFill="1" applyBorder="1" applyAlignment="1" applyProtection="1" quotePrefix="1">
      <alignment horizontal="center"/>
      <protection locked="0"/>
    </xf>
    <xf numFmtId="14" fontId="26" fillId="0" borderId="0" xfId="0" applyNumberFormat="1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1" fontId="15" fillId="0" borderId="0" xfId="0" applyNumberFormat="1" applyFont="1" applyFill="1" applyAlignment="1" applyProtection="1">
      <alignment/>
      <protection locked="0"/>
    </xf>
    <xf numFmtId="1" fontId="29" fillId="0" borderId="37" xfId="0" applyNumberFormat="1" applyFont="1" applyFill="1" applyBorder="1" applyAlignment="1">
      <alignment horizontal="center"/>
    </xf>
    <xf numFmtId="0" fontId="29" fillId="0" borderId="35" xfId="0" applyFont="1" applyFill="1" applyBorder="1" applyAlignment="1">
      <alignment horizontal="left"/>
    </xf>
    <xf numFmtId="0" fontId="29" fillId="0" borderId="36" xfId="0" applyFont="1" applyFill="1" applyBorder="1" applyAlignment="1" applyProtection="1">
      <alignment horizontal="center"/>
      <protection locked="0"/>
    </xf>
    <xf numFmtId="3" fontId="18" fillId="0" borderId="37" xfId="0" applyNumberFormat="1" applyFont="1" applyBorder="1" applyAlignment="1">
      <alignment horizontal="center" vertical="top"/>
    </xf>
    <xf numFmtId="3" fontId="18" fillId="0" borderId="0" xfId="0" applyNumberFormat="1" applyFont="1" applyBorder="1" applyAlignment="1">
      <alignment horizontal="center" vertical="top"/>
    </xf>
    <xf numFmtId="3" fontId="29" fillId="0" borderId="37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Border="1" applyAlignment="1">
      <alignment horizontal="center" vertical="top"/>
    </xf>
    <xf numFmtId="3" fontId="29" fillId="0" borderId="15" xfId="0" applyNumberFormat="1" applyFont="1" applyFill="1" applyBorder="1" applyAlignment="1" applyProtection="1">
      <alignment horizontal="center"/>
      <protection locked="0"/>
    </xf>
    <xf numFmtId="3" fontId="29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3" fontId="29" fillId="0" borderId="38" xfId="0" applyNumberFormat="1" applyFont="1" applyFill="1" applyBorder="1" applyAlignment="1" applyProtection="1">
      <alignment horizontal="center"/>
      <protection locked="0"/>
    </xf>
    <xf numFmtId="3" fontId="29" fillId="0" borderId="37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35" xfId="0" applyFont="1" applyFill="1" applyBorder="1" applyAlignment="1">
      <alignment/>
    </xf>
    <xf numFmtId="0" fontId="29" fillId="0" borderId="40" xfId="0" applyFont="1" applyFill="1" applyBorder="1" applyAlignment="1">
      <alignment/>
    </xf>
    <xf numFmtId="0" fontId="29" fillId="0" borderId="35" xfId="0" applyFont="1" applyFill="1" applyBorder="1" applyAlignment="1" applyProtection="1">
      <alignment/>
      <protection locked="0"/>
    </xf>
    <xf numFmtId="0" fontId="29" fillId="0" borderId="36" xfId="0" applyFont="1" applyFill="1" applyBorder="1" applyAlignment="1" applyProtection="1" quotePrefix="1">
      <alignment horizontal="center"/>
      <protection locked="0"/>
    </xf>
    <xf numFmtId="14" fontId="32" fillId="0" borderId="0" xfId="0" applyNumberFormat="1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2" fillId="0" borderId="0" xfId="0" applyFont="1" applyFill="1" applyAlignment="1">
      <alignment horizontal="center" vertical="top"/>
    </xf>
    <xf numFmtId="0" fontId="20" fillId="36" borderId="65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67" xfId="0" applyFont="1" applyFill="1" applyBorder="1" applyAlignment="1">
      <alignment horizontal="center"/>
    </xf>
    <xf numFmtId="0" fontId="20" fillId="36" borderId="68" xfId="0" applyFont="1" applyFill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168" fontId="20" fillId="36" borderId="71" xfId="0" applyNumberFormat="1" applyFont="1" applyFill="1" applyBorder="1" applyAlignment="1" applyProtection="1">
      <alignment horizontal="center"/>
      <protection locked="0"/>
    </xf>
    <xf numFmtId="168" fontId="20" fillId="36" borderId="72" xfId="0" applyNumberFormat="1" applyFont="1" applyFill="1" applyBorder="1" applyAlignment="1" applyProtection="1">
      <alignment horizontal="center"/>
      <protection locked="0"/>
    </xf>
    <xf numFmtId="0" fontId="16" fillId="36" borderId="73" xfId="0" applyFont="1" applyFill="1" applyBorder="1" applyAlignment="1">
      <alignment horizontal="center"/>
    </xf>
    <xf numFmtId="0" fontId="16" fillId="36" borderId="63" xfId="0" applyFont="1" applyFill="1" applyBorder="1" applyAlignment="1">
      <alignment horizontal="center"/>
    </xf>
    <xf numFmtId="0" fontId="16" fillId="36" borderId="74" xfId="0" applyFont="1" applyFill="1" applyBorder="1" applyAlignment="1">
      <alignment horizontal="center"/>
    </xf>
    <xf numFmtId="0" fontId="16" fillId="36" borderId="35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6" fillId="36" borderId="64" xfId="0" applyFont="1" applyFill="1" applyBorder="1" applyAlignment="1">
      <alignment horizontal="center"/>
    </xf>
    <xf numFmtId="0" fontId="17" fillId="36" borderId="35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17" fillId="36" borderId="64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/>
    </xf>
    <xf numFmtId="0" fontId="15" fillId="36" borderId="34" xfId="0" applyFont="1" applyFill="1" applyBorder="1" applyAlignment="1">
      <alignment horizontal="center"/>
    </xf>
    <xf numFmtId="0" fontId="15" fillId="36" borderId="75" xfId="0" applyFont="1" applyFill="1" applyBorder="1" applyAlignment="1">
      <alignment horizontal="center"/>
    </xf>
    <xf numFmtId="168" fontId="20" fillId="36" borderId="76" xfId="0" applyNumberFormat="1" applyFont="1" applyFill="1" applyBorder="1" applyAlignment="1" applyProtection="1">
      <alignment horizontal="center"/>
      <protection locked="0"/>
    </xf>
    <xf numFmtId="0" fontId="16" fillId="36" borderId="77" xfId="0" applyFont="1" applyFill="1" applyBorder="1" applyAlignment="1" applyProtection="1">
      <alignment horizontal="center" vertical="center"/>
      <protection locked="0"/>
    </xf>
    <xf numFmtId="0" fontId="16" fillId="36" borderId="78" xfId="0" applyFont="1" applyFill="1" applyBorder="1" applyAlignment="1" applyProtection="1">
      <alignment horizontal="center" vertical="center"/>
      <protection locked="0"/>
    </xf>
    <xf numFmtId="168" fontId="20" fillId="36" borderId="79" xfId="0" applyNumberFormat="1" applyFont="1" applyFill="1" applyBorder="1" applyAlignment="1" applyProtection="1">
      <alignment horizontal="center"/>
      <protection locked="0"/>
    </xf>
    <xf numFmtId="168" fontId="20" fillId="36" borderId="80" xfId="0" applyNumberFormat="1" applyFont="1" applyFill="1" applyBorder="1" applyAlignment="1" applyProtection="1">
      <alignment horizontal="center"/>
      <protection locked="0"/>
    </xf>
    <xf numFmtId="0" fontId="16" fillId="36" borderId="40" xfId="0" applyFont="1" applyFill="1" applyBorder="1" applyAlignment="1" applyProtection="1">
      <alignment horizontal="center" vertical="center"/>
      <protection locked="0"/>
    </xf>
    <xf numFmtId="0" fontId="16" fillId="36" borderId="58" xfId="0" applyFont="1" applyFill="1" applyBorder="1" applyAlignment="1" applyProtection="1">
      <alignment horizontal="center" vertical="center"/>
      <protection locked="0"/>
    </xf>
    <xf numFmtId="168" fontId="20" fillId="36" borderId="81" xfId="0" applyNumberFormat="1" applyFont="1" applyFill="1" applyBorder="1" applyAlignment="1" applyProtection="1">
      <alignment horizontal="center"/>
      <protection locked="0"/>
    </xf>
    <xf numFmtId="168" fontId="20" fillId="36" borderId="82" xfId="0" applyNumberFormat="1" applyFont="1" applyFill="1" applyBorder="1" applyAlignment="1" applyProtection="1">
      <alignment horizontal="center"/>
      <protection locked="0"/>
    </xf>
    <xf numFmtId="0" fontId="30" fillId="36" borderId="73" xfId="0" applyFont="1" applyFill="1" applyBorder="1" applyAlignment="1">
      <alignment horizontal="center"/>
    </xf>
    <xf numFmtId="0" fontId="30" fillId="36" borderId="63" xfId="0" applyFont="1" applyFill="1" applyBorder="1" applyAlignment="1">
      <alignment horizontal="center"/>
    </xf>
    <xf numFmtId="0" fontId="30" fillId="36" borderId="74" xfId="0" applyFont="1" applyFill="1" applyBorder="1" applyAlignment="1">
      <alignment horizontal="center"/>
    </xf>
    <xf numFmtId="0" fontId="30" fillId="36" borderId="35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center"/>
    </xf>
    <xf numFmtId="0" fontId="30" fillId="36" borderId="64" xfId="0" applyFont="1" applyFill="1" applyBorder="1" applyAlignment="1">
      <alignment horizontal="center"/>
    </xf>
    <xf numFmtId="0" fontId="31" fillId="36" borderId="35" xfId="0" applyFont="1" applyFill="1" applyBorder="1" applyAlignment="1">
      <alignment horizontal="center"/>
    </xf>
    <xf numFmtId="0" fontId="31" fillId="36" borderId="0" xfId="0" applyFont="1" applyFill="1" applyBorder="1" applyAlignment="1">
      <alignment horizontal="center"/>
    </xf>
    <xf numFmtId="0" fontId="31" fillId="36" borderId="64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36" borderId="75" xfId="0" applyFont="1" applyFill="1" applyBorder="1" applyAlignment="1">
      <alignment horizontal="center"/>
    </xf>
    <xf numFmtId="0" fontId="20" fillId="36" borderId="40" xfId="0" applyFont="1" applyFill="1" applyBorder="1" applyAlignment="1" applyProtection="1">
      <alignment horizontal="center" vertical="center"/>
      <protection locked="0"/>
    </xf>
    <xf numFmtId="0" fontId="20" fillId="36" borderId="58" xfId="0" applyFont="1" applyFill="1" applyBorder="1" applyAlignment="1" applyProtection="1">
      <alignment horizontal="center" vertical="center"/>
      <protection locked="0"/>
    </xf>
    <xf numFmtId="0" fontId="20" fillId="36" borderId="77" xfId="0" applyFont="1" applyFill="1" applyBorder="1" applyAlignment="1" applyProtection="1">
      <alignment horizontal="center" vertical="center"/>
      <protection locked="0"/>
    </xf>
    <xf numFmtId="0" fontId="20" fillId="36" borderId="78" xfId="0" applyFont="1" applyFill="1" applyBorder="1" applyAlignment="1" applyProtection="1">
      <alignment horizontal="center" vertical="center"/>
      <protection locked="0"/>
    </xf>
    <xf numFmtId="168" fontId="20" fillId="36" borderId="83" xfId="0" applyNumberFormat="1" applyFont="1" applyFill="1" applyBorder="1" applyAlignment="1" applyProtection="1">
      <alignment horizontal="center"/>
      <protection locked="0"/>
    </xf>
    <xf numFmtId="0" fontId="21" fillId="36" borderId="41" xfId="0" applyFont="1" applyFill="1" applyBorder="1" applyAlignment="1">
      <alignment horizontal="center"/>
    </xf>
    <xf numFmtId="0" fontId="21" fillId="36" borderId="34" xfId="0" applyFont="1" applyFill="1" applyBorder="1" applyAlignment="1">
      <alignment horizontal="center"/>
    </xf>
    <xf numFmtId="0" fontId="21" fillId="36" borderId="75" xfId="0" applyFont="1" applyFill="1" applyBorder="1" applyAlignment="1">
      <alignment horizontal="center"/>
    </xf>
    <xf numFmtId="168" fontId="20" fillId="36" borderId="84" xfId="0" applyNumberFormat="1" applyFont="1" applyFill="1" applyBorder="1" applyAlignment="1" applyProtection="1">
      <alignment horizontal="center"/>
      <protection locked="0"/>
    </xf>
    <xf numFmtId="168" fontId="20" fillId="36" borderId="85" xfId="0" applyNumberFormat="1" applyFont="1" applyFill="1" applyBorder="1" applyAlignment="1" applyProtection="1">
      <alignment horizontal="center"/>
      <protection locked="0"/>
    </xf>
    <xf numFmtId="168" fontId="20" fillId="36" borderId="86" xfId="0" applyNumberFormat="1" applyFont="1" applyFill="1" applyBorder="1" applyAlignment="1" applyProtection="1">
      <alignment horizontal="center"/>
      <protection locked="0"/>
    </xf>
    <xf numFmtId="0" fontId="20" fillId="0" borderId="3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41" xfId="0" applyFont="1" applyFill="1" applyBorder="1" applyAlignment="1" applyProtection="1">
      <alignment horizontal="center"/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168" fontId="20" fillId="36" borderId="44" xfId="0" applyNumberFormat="1" applyFont="1" applyFill="1" applyBorder="1" applyAlignment="1" applyProtection="1">
      <alignment horizontal="center"/>
      <protection locked="0"/>
    </xf>
    <xf numFmtId="168" fontId="20" fillId="36" borderId="87" xfId="0" applyNumberFormat="1" applyFont="1" applyFill="1" applyBorder="1" applyAlignment="1" applyProtection="1">
      <alignment horizontal="center"/>
      <protection locked="0"/>
    </xf>
    <xf numFmtId="168" fontId="20" fillId="36" borderId="88" xfId="0" applyNumberFormat="1" applyFont="1" applyFill="1" applyBorder="1" applyAlignment="1" applyProtection="1">
      <alignment horizontal="center"/>
      <protection locked="0"/>
    </xf>
    <xf numFmtId="168" fontId="20" fillId="36" borderId="89" xfId="0" applyNumberFormat="1" applyFont="1" applyFill="1" applyBorder="1" applyAlignment="1" applyProtection="1">
      <alignment horizontal="center"/>
      <protection locked="0"/>
    </xf>
    <xf numFmtId="168" fontId="20" fillId="36" borderId="90" xfId="0" applyNumberFormat="1" applyFont="1" applyFill="1" applyBorder="1" applyAlignment="1" applyProtection="1">
      <alignment horizontal="center"/>
      <protection locked="0"/>
    </xf>
    <xf numFmtId="168" fontId="20" fillId="36" borderId="91" xfId="0" applyNumberFormat="1" applyFont="1" applyFill="1" applyBorder="1" applyAlignment="1" applyProtection="1">
      <alignment horizontal="center"/>
      <protection locked="0"/>
    </xf>
    <xf numFmtId="1" fontId="29" fillId="38" borderId="37" xfId="0" applyNumberFormat="1" applyFont="1" applyFill="1" applyBorder="1" applyAlignment="1">
      <alignment horizontal="center"/>
    </xf>
    <xf numFmtId="1" fontId="29" fillId="38" borderId="0" xfId="0" applyNumberFormat="1" applyFont="1" applyFill="1" applyBorder="1" applyAlignment="1">
      <alignment horizontal="center"/>
    </xf>
    <xf numFmtId="1" fontId="29" fillId="38" borderId="92" xfId="0" applyNumberFormat="1" applyFont="1" applyFill="1" applyBorder="1" applyAlignment="1">
      <alignment horizontal="center"/>
    </xf>
    <xf numFmtId="1" fontId="29" fillId="38" borderId="93" xfId="0" applyNumberFormat="1" applyFont="1" applyFill="1" applyBorder="1" applyAlignment="1">
      <alignment horizontal="center"/>
    </xf>
    <xf numFmtId="1" fontId="29" fillId="38" borderId="94" xfId="0" applyNumberFormat="1" applyFont="1" applyFill="1" applyBorder="1" applyAlignment="1">
      <alignment horizontal="center"/>
    </xf>
    <xf numFmtId="1" fontId="29" fillId="38" borderId="95" xfId="0" applyNumberFormat="1" applyFont="1" applyFill="1" applyBorder="1" applyAlignment="1">
      <alignment horizontal="center"/>
    </xf>
    <xf numFmtId="1" fontId="29" fillId="38" borderId="15" xfId="0" applyNumberFormat="1" applyFont="1" applyFill="1" applyBorder="1" applyAlignment="1">
      <alignment horizontal="center"/>
    </xf>
    <xf numFmtId="1" fontId="29" fillId="38" borderId="64" xfId="0" applyNumberFormat="1" applyFont="1" applyFill="1" applyBorder="1" applyAlignment="1">
      <alignment horizontal="center"/>
    </xf>
    <xf numFmtId="3" fontId="29" fillId="38" borderId="37" xfId="0" applyNumberFormat="1" applyFont="1" applyFill="1" applyBorder="1" applyAlignment="1">
      <alignment horizontal="center"/>
    </xf>
    <xf numFmtId="3" fontId="29" fillId="38" borderId="0" xfId="0" applyNumberFormat="1" applyFont="1" applyFill="1" applyBorder="1" applyAlignment="1">
      <alignment horizontal="center"/>
    </xf>
    <xf numFmtId="3" fontId="29" fillId="38" borderId="42" xfId="0" applyNumberFormat="1" applyFont="1" applyFill="1" applyBorder="1" applyAlignment="1">
      <alignment horizontal="center"/>
    </xf>
    <xf numFmtId="3" fontId="29" fillId="38" borderId="34" xfId="0" applyNumberFormat="1" applyFont="1" applyFill="1" applyBorder="1" applyAlignment="1">
      <alignment horizontal="center"/>
    </xf>
    <xf numFmtId="1" fontId="29" fillId="38" borderId="42" xfId="0" applyNumberFormat="1" applyFont="1" applyFill="1" applyBorder="1" applyAlignment="1">
      <alignment horizontal="center"/>
    </xf>
    <xf numFmtId="1" fontId="29" fillId="38" borderId="34" xfId="0" applyNumberFormat="1" applyFont="1" applyFill="1" applyBorder="1" applyAlignment="1">
      <alignment horizontal="center"/>
    </xf>
    <xf numFmtId="1" fontId="29" fillId="38" borderId="47" xfId="0" applyNumberFormat="1" applyFont="1" applyFill="1" applyBorder="1" applyAlignment="1">
      <alignment horizontal="center"/>
    </xf>
    <xf numFmtId="1" fontId="29" fillId="38" borderId="75" xfId="0" applyNumberFormat="1" applyFont="1" applyFill="1" applyBorder="1" applyAlignment="1">
      <alignment horizontal="center"/>
    </xf>
    <xf numFmtId="3" fontId="67" fillId="38" borderId="63" xfId="0" applyNumberFormat="1" applyFont="1" applyFill="1" applyBorder="1" applyAlignment="1" applyProtection="1">
      <alignment horizontal="center"/>
      <protection locked="0"/>
    </xf>
    <xf numFmtId="0" fontId="15" fillId="38" borderId="0" xfId="0" applyFont="1" applyFill="1" applyAlignment="1" applyProtection="1">
      <alignment/>
      <protection locked="0"/>
    </xf>
    <xf numFmtId="164" fontId="15" fillId="38" borderId="0" xfId="73" applyNumberFormat="1" applyFont="1" applyFill="1" applyAlignment="1" applyProtection="1">
      <alignment horizontal="center"/>
      <protection locked="0"/>
    </xf>
    <xf numFmtId="1" fontId="15" fillId="38" borderId="37" xfId="0" applyNumberFormat="1" applyFont="1" applyFill="1" applyBorder="1" applyAlignment="1">
      <alignment horizontal="center"/>
    </xf>
    <xf numFmtId="3" fontId="21" fillId="38" borderId="0" xfId="0" applyNumberFormat="1" applyFont="1" applyFill="1" applyBorder="1" applyAlignment="1" applyProtection="1">
      <alignment horizontal="center"/>
      <protection locked="0"/>
    </xf>
    <xf numFmtId="1" fontId="15" fillId="38" borderId="92" xfId="0" applyNumberFormat="1" applyFont="1" applyFill="1" applyBorder="1" applyAlignment="1">
      <alignment horizontal="center"/>
    </xf>
    <xf numFmtId="3" fontId="21" fillId="38" borderId="15" xfId="0" applyNumberFormat="1" applyFont="1" applyFill="1" applyBorder="1" applyAlignment="1" applyProtection="1">
      <alignment horizontal="center"/>
      <protection locked="0"/>
    </xf>
    <xf numFmtId="1" fontId="15" fillId="38" borderId="93" xfId="0" applyNumberFormat="1" applyFont="1" applyFill="1" applyBorder="1" applyAlignment="1">
      <alignment horizontal="center"/>
    </xf>
    <xf numFmtId="3" fontId="15" fillId="38" borderId="0" xfId="0" applyNumberFormat="1" applyFont="1" applyFill="1" applyBorder="1" applyAlignment="1" applyProtection="1">
      <alignment horizontal="center"/>
      <protection locked="0"/>
    </xf>
    <xf numFmtId="3" fontId="15" fillId="38" borderId="93" xfId="0" applyNumberFormat="1" applyFont="1" applyFill="1" applyBorder="1" applyAlignment="1" applyProtection="1">
      <alignment horizontal="center"/>
      <protection locked="0"/>
    </xf>
    <xf numFmtId="3" fontId="15" fillId="38" borderId="95" xfId="0" applyNumberFormat="1" applyFont="1" applyFill="1" applyBorder="1" applyAlignment="1" applyProtection="1">
      <alignment horizontal="center"/>
      <protection locked="0"/>
    </xf>
    <xf numFmtId="1" fontId="15" fillId="38" borderId="0" xfId="0" applyNumberFormat="1" applyFont="1" applyFill="1" applyBorder="1" applyAlignment="1">
      <alignment horizontal="center"/>
    </xf>
    <xf numFmtId="3" fontId="15" fillId="38" borderId="64" xfId="0" applyNumberFormat="1" applyFont="1" applyFill="1" applyBorder="1" applyAlignment="1" applyProtection="1">
      <alignment horizontal="center"/>
      <protection locked="0"/>
    </xf>
    <xf numFmtId="3" fontId="15" fillId="38" borderId="37" xfId="0" applyNumberFormat="1" applyFont="1" applyFill="1" applyBorder="1" applyAlignment="1">
      <alignment horizontal="center"/>
    </xf>
    <xf numFmtId="3" fontId="15" fillId="38" borderId="42" xfId="0" applyNumberFormat="1" applyFont="1" applyFill="1" applyBorder="1" applyAlignment="1">
      <alignment horizontal="center"/>
    </xf>
    <xf numFmtId="3" fontId="21" fillId="38" borderId="34" xfId="0" applyNumberFormat="1" applyFont="1" applyFill="1" applyBorder="1" applyAlignment="1" applyProtection="1">
      <alignment horizontal="center"/>
      <protection locked="0"/>
    </xf>
    <xf numFmtId="1" fontId="15" fillId="38" borderId="42" xfId="0" applyNumberFormat="1" applyFont="1" applyFill="1" applyBorder="1" applyAlignment="1">
      <alignment horizontal="center"/>
    </xf>
    <xf numFmtId="3" fontId="21" fillId="38" borderId="47" xfId="0" applyNumberFormat="1" applyFont="1" applyFill="1" applyBorder="1" applyAlignment="1" applyProtection="1">
      <alignment horizontal="center"/>
      <protection locked="0"/>
    </xf>
    <xf numFmtId="1" fontId="15" fillId="38" borderId="34" xfId="0" applyNumberFormat="1" applyFont="1" applyFill="1" applyBorder="1" applyAlignment="1">
      <alignment horizontal="center"/>
    </xf>
    <xf numFmtId="3" fontId="15" fillId="38" borderId="34" xfId="0" applyNumberFormat="1" applyFont="1" applyFill="1" applyBorder="1" applyAlignment="1" applyProtection="1">
      <alignment horizontal="center"/>
      <protection locked="0"/>
    </xf>
    <xf numFmtId="3" fontId="15" fillId="38" borderId="75" xfId="0" applyNumberFormat="1" applyFont="1" applyFill="1" applyBorder="1" applyAlignment="1" applyProtection="1">
      <alignment horizontal="center"/>
      <protection locked="0"/>
    </xf>
    <xf numFmtId="3" fontId="66" fillId="38" borderId="0" xfId="0" applyNumberFormat="1" applyFont="1" applyFill="1" applyBorder="1" applyAlignment="1" applyProtection="1">
      <alignment horizontal="center"/>
      <protection locked="0"/>
    </xf>
    <xf numFmtId="3" fontId="66" fillId="38" borderId="0" xfId="0" applyNumberFormat="1" applyFont="1" applyFill="1" applyAlignment="1" applyProtection="1">
      <alignment horizontal="center"/>
      <protection locked="0"/>
    </xf>
    <xf numFmtId="0" fontId="65" fillId="38" borderId="0" xfId="0" applyFont="1" applyFill="1" applyAlignment="1" applyProtection="1">
      <alignment horizontal="center"/>
      <protection locked="0"/>
    </xf>
    <xf numFmtId="164" fontId="21" fillId="38" borderId="0" xfId="73" applyNumberFormat="1" applyFont="1" applyFill="1" applyAlignment="1" applyProtection="1">
      <alignment horizontal="center"/>
      <protection locked="0"/>
    </xf>
    <xf numFmtId="0" fontId="21" fillId="38" borderId="0" xfId="0" applyFont="1" applyFill="1" applyAlignment="1" applyProtection="1">
      <alignment/>
      <protection locked="0"/>
    </xf>
    <xf numFmtId="164" fontId="21" fillId="38" borderId="0" xfId="73" applyNumberFormat="1" applyFont="1" applyFill="1" applyAlignment="1" applyProtection="1">
      <alignment horizontal="center"/>
      <protection locked="0"/>
    </xf>
    <xf numFmtId="1" fontId="26" fillId="38" borderId="37" xfId="0" applyNumberFormat="1" applyFont="1" applyFill="1" applyBorder="1" applyAlignment="1">
      <alignment horizontal="center" vertical="top"/>
    </xf>
    <xf numFmtId="0" fontId="26" fillId="38" borderId="50" xfId="69" applyFont="1" applyFill="1" applyBorder="1" applyAlignment="1">
      <alignment horizontal="center" wrapText="1"/>
      <protection/>
    </xf>
    <xf numFmtId="2" fontId="21" fillId="38" borderId="0" xfId="0" applyNumberFormat="1" applyFont="1" applyFill="1" applyBorder="1" applyAlignment="1">
      <alignment horizontal="center"/>
    </xf>
    <xf numFmtId="2" fontId="21" fillId="38" borderId="15" xfId="0" applyNumberFormat="1" applyFont="1" applyFill="1" applyBorder="1" applyAlignment="1">
      <alignment horizontal="center"/>
    </xf>
    <xf numFmtId="1" fontId="26" fillId="38" borderId="96" xfId="0" applyNumberFormat="1" applyFont="1" applyFill="1" applyBorder="1" applyAlignment="1">
      <alignment horizontal="center" vertical="top"/>
    </xf>
    <xf numFmtId="0" fontId="26" fillId="38" borderId="0" xfId="69" applyFont="1" applyFill="1" applyBorder="1" applyAlignment="1">
      <alignment horizontal="center" wrapText="1"/>
      <protection/>
    </xf>
    <xf numFmtId="0" fontId="26" fillId="38" borderId="37" xfId="69" applyFont="1" applyFill="1" applyBorder="1" applyAlignment="1">
      <alignment horizontal="center" wrapText="1"/>
      <protection/>
    </xf>
    <xf numFmtId="2" fontId="21" fillId="38" borderId="64" xfId="0" applyNumberFormat="1" applyFont="1" applyFill="1" applyBorder="1" applyAlignment="1">
      <alignment horizontal="center"/>
    </xf>
    <xf numFmtId="1" fontId="26" fillId="38" borderId="42" xfId="0" applyNumberFormat="1" applyFont="1" applyFill="1" applyBorder="1" applyAlignment="1">
      <alignment horizontal="center" vertical="top"/>
    </xf>
    <xf numFmtId="1" fontId="26" fillId="38" borderId="54" xfId="0" applyNumberFormat="1" applyFont="1" applyFill="1" applyBorder="1" applyAlignment="1">
      <alignment horizontal="center" vertical="top"/>
    </xf>
    <xf numFmtId="2" fontId="21" fillId="38" borderId="34" xfId="0" applyNumberFormat="1" applyFont="1" applyFill="1" applyBorder="1" applyAlignment="1">
      <alignment horizontal="center"/>
    </xf>
    <xf numFmtId="0" fontId="26" fillId="38" borderId="97" xfId="69" applyFont="1" applyFill="1" applyBorder="1" applyAlignment="1">
      <alignment horizontal="center" wrapText="1"/>
      <protection/>
    </xf>
    <xf numFmtId="1" fontId="26" fillId="38" borderId="55" xfId="0" applyNumberFormat="1" applyFont="1" applyFill="1" applyBorder="1" applyAlignment="1">
      <alignment horizontal="center" vertical="top"/>
    </xf>
    <xf numFmtId="2" fontId="21" fillId="38" borderId="47" xfId="0" applyNumberFormat="1" applyFont="1" applyFill="1" applyBorder="1" applyAlignment="1">
      <alignment horizontal="center"/>
    </xf>
    <xf numFmtId="2" fontId="21" fillId="38" borderId="98" xfId="0" applyNumberFormat="1" applyFont="1" applyFill="1" applyBorder="1" applyAlignment="1">
      <alignment horizontal="center"/>
    </xf>
    <xf numFmtId="0" fontId="26" fillId="38" borderId="34" xfId="69" applyFont="1" applyFill="1" applyBorder="1" applyAlignment="1">
      <alignment horizontal="center" wrapText="1"/>
      <protection/>
    </xf>
    <xf numFmtId="0" fontId="26" fillId="38" borderId="42" xfId="69" applyFont="1" applyFill="1" applyBorder="1" applyAlignment="1">
      <alignment horizontal="center" wrapText="1"/>
      <protection/>
    </xf>
    <xf numFmtId="2" fontId="21" fillId="38" borderId="75" xfId="0" applyNumberFormat="1" applyFont="1" applyFill="1" applyBorder="1" applyAlignment="1">
      <alignment horizontal="center"/>
    </xf>
    <xf numFmtId="2" fontId="66" fillId="38" borderId="0" xfId="0" applyNumberFormat="1" applyFont="1" applyFill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 Currency (0)" xfId="41"/>
    <cellStyle name="Calculation" xfId="42"/>
    <cellStyle name="Check Cell" xfId="43"/>
    <cellStyle name="Comma" xfId="44"/>
    <cellStyle name="Comma [0]" xfId="45"/>
    <cellStyle name="Copied" xfId="46"/>
    <cellStyle name="Currency" xfId="47"/>
    <cellStyle name="Currency [0]" xfId="48"/>
    <cellStyle name="Entered" xfId="49"/>
    <cellStyle name="Explanatory Text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EADINGS" xfId="60"/>
    <cellStyle name="HEADINGSTOP" xfId="61"/>
    <cellStyle name="Input" xfId="62"/>
    <cellStyle name="Input [yellow]" xfId="63"/>
    <cellStyle name="Linked Cell" xfId="64"/>
    <cellStyle name="Neutral" xfId="65"/>
    <cellStyle name="no dec" xfId="66"/>
    <cellStyle name="Normal - Style1" xfId="67"/>
    <cellStyle name="Normal (0)" xfId="68"/>
    <cellStyle name="Normal_Sheet1" xfId="69"/>
    <cellStyle name="Note" xfId="70"/>
    <cellStyle name="Output" xfId="71"/>
    <cellStyle name="per.style" xfId="72"/>
    <cellStyle name="Percent" xfId="73"/>
    <cellStyle name="Percent [2]" xfId="74"/>
    <cellStyle name="regstoresfromspecstores" xfId="75"/>
    <cellStyle name="RevList" xfId="76"/>
    <cellStyle name="SHADEDSTORES" xfId="77"/>
    <cellStyle name="specstores" xfId="78"/>
    <cellStyle name="Subtotal" xfId="79"/>
    <cellStyle name="Title" xfId="80"/>
    <cellStyle name="Total" xfId="81"/>
    <cellStyle name="Warning Text" xfId="82"/>
  </cellStyles>
  <dxfs count="11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20">
        <v>40544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515</v>
      </c>
      <c r="D7" s="34">
        <f>B7-B8</f>
        <v>501</v>
      </c>
    </row>
    <row r="8" spans="1:4" ht="11.25">
      <c r="A8" s="9" t="s">
        <v>80</v>
      </c>
      <c r="B8" s="22">
        <v>14</v>
      </c>
      <c r="D8" s="121">
        <f>D7/B7</f>
        <v>0.9728155339805825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660</v>
      </c>
      <c r="D11" s="34">
        <f>B11-B12</f>
        <v>592</v>
      </c>
    </row>
    <row r="12" spans="1:4" ht="11.25">
      <c r="A12" s="9" t="s">
        <v>84</v>
      </c>
      <c r="B12" s="22">
        <v>68</v>
      </c>
      <c r="D12" s="121">
        <f>D11/B11</f>
        <v>0.896969696969697</v>
      </c>
    </row>
    <row r="13" spans="1:2" ht="12" thickBot="1">
      <c r="A13" s="9" t="s">
        <v>85</v>
      </c>
      <c r="B13" s="22">
        <v>14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515</v>
      </c>
      <c r="D15" s="34">
        <f>B15-B16</f>
        <v>501</v>
      </c>
    </row>
    <row r="16" spans="1:4" ht="12" customHeight="1">
      <c r="A16" s="9" t="s">
        <v>88</v>
      </c>
      <c r="B16" s="22">
        <v>14</v>
      </c>
      <c r="D16" s="121">
        <f>D15/B15</f>
        <v>0.9728155339805825</v>
      </c>
    </row>
    <row r="17" spans="1:4" ht="12.75" customHeight="1" thickBot="1">
      <c r="A17" s="11" t="s">
        <v>89</v>
      </c>
      <c r="B17" s="24">
        <f>SUM(B15-B16)/B15</f>
        <v>0.9728155339805825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1520</v>
      </c>
      <c r="D19" s="34"/>
    </row>
    <row r="20" spans="1:4" ht="11.25">
      <c r="A20" s="9" t="s">
        <v>91</v>
      </c>
      <c r="B20" s="22">
        <v>0</v>
      </c>
      <c r="D20" s="121"/>
    </row>
    <row r="21" spans="1:2" s="12" customFormat="1" ht="12" thickBot="1">
      <c r="A21" s="9" t="s">
        <v>92</v>
      </c>
      <c r="B21" s="24">
        <f>SUM(B19-B20)/B19</f>
        <v>1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v>3056</v>
      </c>
    </row>
    <row r="24" spans="1:2" ht="11.25">
      <c r="A24" s="9" t="s">
        <v>94</v>
      </c>
      <c r="B24" s="22">
        <v>1</v>
      </c>
    </row>
    <row r="25" spans="1:2" s="12" customFormat="1" ht="12" thickBot="1">
      <c r="A25" s="9" t="s">
        <v>95</v>
      </c>
      <c r="B25" s="24">
        <f>SUM(B23-B24)/B23</f>
        <v>0.99967277486911</v>
      </c>
    </row>
    <row r="26" spans="1:2" ht="12">
      <c r="A26" s="10" t="s">
        <v>96</v>
      </c>
      <c r="B26" s="25"/>
    </row>
    <row r="27" spans="1:4" ht="12">
      <c r="A27" s="9" t="s">
        <v>97</v>
      </c>
      <c r="B27" s="22">
        <v>60880</v>
      </c>
      <c r="D27" s="40"/>
    </row>
    <row r="28" spans="1:2" ht="11.25">
      <c r="A28" s="9" t="s">
        <v>98</v>
      </c>
      <c r="B28" s="22">
        <v>476</v>
      </c>
    </row>
    <row r="29" spans="1:2" ht="12" thickBot="1">
      <c r="A29" s="11" t="s">
        <v>99</v>
      </c>
      <c r="B29" s="38">
        <f>B28/B27*100</f>
        <v>0.7818659658344284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375</v>
      </c>
      <c r="D31" s="121">
        <f>B32/B31</f>
        <v>0.9946666666666667</v>
      </c>
    </row>
    <row r="32" spans="1:4" ht="11.25">
      <c r="A32" s="9" t="s">
        <v>102</v>
      </c>
      <c r="B32" s="22">
        <v>373</v>
      </c>
      <c r="D32" s="121"/>
    </row>
    <row r="33" spans="1:2" ht="11.25">
      <c r="A33" s="9" t="s">
        <v>103</v>
      </c>
      <c r="B33" s="22">
        <v>2</v>
      </c>
    </row>
    <row r="34" spans="1:2" ht="12" thickBot="1">
      <c r="A34" s="11" t="s">
        <v>104</v>
      </c>
      <c r="B34" s="39">
        <v>1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101</v>
      </c>
      <c r="D36" s="121">
        <f>B37/B36</f>
        <v>0.9900990099009901</v>
      </c>
    </row>
    <row r="37" spans="1:2" ht="11.25">
      <c r="A37" s="9" t="s">
        <v>107</v>
      </c>
      <c r="B37" s="22">
        <v>100</v>
      </c>
    </row>
    <row r="38" spans="1:2" ht="11.25">
      <c r="A38" s="9" t="s">
        <v>108</v>
      </c>
      <c r="B38" s="22">
        <v>1</v>
      </c>
    </row>
    <row r="39" spans="1:2" ht="12" thickBot="1">
      <c r="A39" s="11" t="s">
        <v>109</v>
      </c>
      <c r="B39" s="39">
        <v>1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0.140625" style="1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90">
        <v>40756</v>
      </c>
    </row>
    <row r="6" spans="1:2" ht="12">
      <c r="A6" s="8" t="s">
        <v>78</v>
      </c>
      <c r="B6" s="91"/>
    </row>
    <row r="7" spans="1:4" ht="11.25">
      <c r="A7" s="9" t="s">
        <v>79</v>
      </c>
      <c r="B7" s="22">
        <v>233</v>
      </c>
      <c r="D7" s="34">
        <f>B7-B8</f>
        <v>228</v>
      </c>
    </row>
    <row r="8" spans="1:4" ht="11.25">
      <c r="A8" s="9" t="s">
        <v>80</v>
      </c>
      <c r="B8" s="22">
        <v>5</v>
      </c>
      <c r="D8" s="121">
        <f>D7/B7</f>
        <v>0.9785407725321889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881</v>
      </c>
      <c r="D11" s="34">
        <f>B11-B12</f>
        <v>830</v>
      </c>
    </row>
    <row r="12" spans="1:4" ht="11.25">
      <c r="A12" s="9" t="s">
        <v>84</v>
      </c>
      <c r="B12" s="22">
        <v>51</v>
      </c>
      <c r="D12" s="121">
        <f>D11/B11</f>
        <v>0.94211123723042</v>
      </c>
    </row>
    <row r="13" spans="1:2" ht="12" thickBot="1">
      <c r="A13" s="9" t="s">
        <v>85</v>
      </c>
      <c r="B13" s="22">
        <v>8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226</v>
      </c>
      <c r="D15" s="34">
        <f>B15-B16</f>
        <v>204</v>
      </c>
    </row>
    <row r="16" spans="1:4" ht="12" customHeight="1">
      <c r="A16" s="9" t="s">
        <v>88</v>
      </c>
      <c r="B16" s="22">
        <v>22</v>
      </c>
      <c r="D16" s="121">
        <f>D15/B15</f>
        <v>0.9026548672566371</v>
      </c>
    </row>
    <row r="17" spans="1:4" ht="12.75" customHeight="1" thickBot="1">
      <c r="A17" s="11" t="s">
        <v>89</v>
      </c>
      <c r="B17" s="24">
        <f>SUM(B15-B16)/B15</f>
        <v>0.9026548672566371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1049</v>
      </c>
      <c r="D19" s="34"/>
    </row>
    <row r="20" spans="1:4" ht="11.25">
      <c r="A20" s="9" t="s">
        <v>91</v>
      </c>
      <c r="B20" s="22">
        <v>0</v>
      </c>
      <c r="D20" s="121"/>
    </row>
    <row r="21" spans="1:2" s="12" customFormat="1" ht="12" thickBot="1">
      <c r="A21" s="9" t="s">
        <v>92</v>
      </c>
      <c r="B21" s="24">
        <f>SUM(B19-B20)/B19</f>
        <v>1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v>2711</v>
      </c>
    </row>
    <row r="24" spans="1:2" ht="11.25">
      <c r="A24" s="9" t="s">
        <v>94</v>
      </c>
      <c r="B24" s="22">
        <v>1</v>
      </c>
    </row>
    <row r="25" spans="1:2" s="12" customFormat="1" ht="12" thickBot="1">
      <c r="A25" s="9" t="s">
        <v>95</v>
      </c>
      <c r="B25" s="24">
        <f>SUM(B23-B24)/B23</f>
        <v>0.99963113242346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v>58082</v>
      </c>
      <c r="D27" s="40"/>
    </row>
    <row r="28" spans="1:2" ht="11.25">
      <c r="A28" s="9" t="s">
        <v>98</v>
      </c>
      <c r="B28" s="22">
        <v>540</v>
      </c>
    </row>
    <row r="29" spans="1:2" ht="12" thickBot="1">
      <c r="A29" s="11" t="s">
        <v>99</v>
      </c>
      <c r="B29" s="38">
        <f>B28/B27*100</f>
        <v>0.9297200509624324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419</v>
      </c>
      <c r="D31" s="121">
        <f>B32/B31</f>
        <v>0.9809069212410502</v>
      </c>
    </row>
    <row r="32" spans="1:5" ht="11.25">
      <c r="A32" s="9" t="s">
        <v>102</v>
      </c>
      <c r="B32" s="22">
        <v>411</v>
      </c>
      <c r="D32" s="121"/>
      <c r="E32" s="34"/>
    </row>
    <row r="33" spans="1:2" ht="11.25">
      <c r="A33" s="9" t="s">
        <v>103</v>
      </c>
      <c r="B33" s="22">
        <v>8</v>
      </c>
    </row>
    <row r="34" spans="1:2" ht="12" thickBot="1">
      <c r="A34" s="11" t="s">
        <v>104</v>
      </c>
      <c r="B34" s="39">
        <v>246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121</v>
      </c>
      <c r="D36" s="121">
        <f>B37/B36</f>
        <v>0.9008264462809917</v>
      </c>
    </row>
    <row r="37" spans="1:2" ht="11.25">
      <c r="A37" s="9" t="s">
        <v>107</v>
      </c>
      <c r="B37" s="22">
        <v>109</v>
      </c>
    </row>
    <row r="38" spans="1:2" ht="11.25">
      <c r="A38" s="9" t="s">
        <v>108</v>
      </c>
      <c r="B38" s="22">
        <v>12</v>
      </c>
    </row>
    <row r="39" spans="1:2" ht="12" thickBot="1">
      <c r="A39" s="11" t="s">
        <v>109</v>
      </c>
      <c r="B39" s="39">
        <v>3</v>
      </c>
    </row>
    <row r="40" spans="1:2" ht="12" thickBot="1">
      <c r="A40" s="13" t="s">
        <v>110</v>
      </c>
      <c r="B40" s="92" t="s">
        <v>111</v>
      </c>
    </row>
    <row r="41" spans="1:2" ht="13.5" customHeight="1" thickBot="1">
      <c r="A41" s="14" t="s">
        <v>120</v>
      </c>
      <c r="B41" s="93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0.140625" style="1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90">
        <v>40787</v>
      </c>
    </row>
    <row r="6" spans="1:2" ht="12">
      <c r="A6" s="8" t="s">
        <v>78</v>
      </c>
      <c r="B6" s="91"/>
    </row>
    <row r="7" spans="1:4" ht="11.25">
      <c r="A7" s="9" t="s">
        <v>79</v>
      </c>
      <c r="B7" s="22">
        <v>258</v>
      </c>
      <c r="D7" s="34">
        <f>B7-B8</f>
        <v>252</v>
      </c>
    </row>
    <row r="8" spans="1:4" ht="11.25">
      <c r="A8" s="9" t="s">
        <v>80</v>
      </c>
      <c r="B8" s="22">
        <v>6</v>
      </c>
      <c r="D8" s="121">
        <f>D7/B7</f>
        <v>0.9767441860465116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545</v>
      </c>
      <c r="D11" s="34">
        <f>B11-B12</f>
        <v>494</v>
      </c>
    </row>
    <row r="12" spans="1:4" ht="11.25">
      <c r="A12" s="9" t="s">
        <v>84</v>
      </c>
      <c r="B12" s="22">
        <v>51</v>
      </c>
      <c r="D12" s="121">
        <f>D11/B11</f>
        <v>0.9064220183486239</v>
      </c>
    </row>
    <row r="13" spans="1:2" ht="12" thickBot="1">
      <c r="A13" s="9" t="s">
        <v>85</v>
      </c>
      <c r="B13" s="22">
        <v>6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250</v>
      </c>
      <c r="D15" s="34">
        <f>B15-B16</f>
        <v>233</v>
      </c>
    </row>
    <row r="16" spans="1:4" ht="12" customHeight="1">
      <c r="A16" s="9" t="s">
        <v>88</v>
      </c>
      <c r="B16" s="22">
        <v>17</v>
      </c>
      <c r="D16" s="121">
        <f>D15/B15</f>
        <v>0.932</v>
      </c>
    </row>
    <row r="17" spans="1:4" ht="12.75" customHeight="1" thickBot="1">
      <c r="A17" s="11" t="s">
        <v>89</v>
      </c>
      <c r="B17" s="24">
        <f>SUM(B15-B16)/B15</f>
        <v>0.932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787</v>
      </c>
      <c r="D19" s="34"/>
    </row>
    <row r="20" spans="1:4" ht="11.25">
      <c r="A20" s="9" t="s">
        <v>91</v>
      </c>
      <c r="B20" s="22">
        <v>0</v>
      </c>
      <c r="D20" s="121"/>
    </row>
    <row r="21" spans="1:2" s="12" customFormat="1" ht="12" thickBot="1">
      <c r="A21" s="9" t="s">
        <v>92</v>
      </c>
      <c r="B21" s="24">
        <f>SUM(B19-B20)/B19</f>
        <v>1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v>2343</v>
      </c>
    </row>
    <row r="24" spans="1:2" ht="11.25">
      <c r="A24" s="9" t="s">
        <v>94</v>
      </c>
      <c r="B24" s="22">
        <v>1</v>
      </c>
    </row>
    <row r="25" spans="1:2" s="12" customFormat="1" ht="12" thickBot="1">
      <c r="A25" s="9" t="s">
        <v>95</v>
      </c>
      <c r="B25" s="24">
        <f>SUM(B23-B24)/B23</f>
        <v>0.9995731967562953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v>57683</v>
      </c>
      <c r="D27" s="40"/>
    </row>
    <row r="28" spans="1:2" ht="11.25">
      <c r="A28" s="9" t="s">
        <v>98</v>
      </c>
      <c r="B28" s="22">
        <v>522</v>
      </c>
    </row>
    <row r="29" spans="1:2" ht="12" thickBot="1">
      <c r="A29" s="11" t="s">
        <v>99</v>
      </c>
      <c r="B29" s="38">
        <f>B28/B27*100</f>
        <v>0.9049459979543366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409</v>
      </c>
      <c r="D31" s="121">
        <f>B32/B31</f>
        <v>0.9853300733496333</v>
      </c>
    </row>
    <row r="32" spans="1:5" ht="11.25">
      <c r="A32" s="9" t="s">
        <v>102</v>
      </c>
      <c r="B32" s="22">
        <v>403</v>
      </c>
      <c r="D32" s="121"/>
      <c r="E32" s="34"/>
    </row>
    <row r="33" spans="1:2" ht="11.25">
      <c r="A33" s="9" t="s">
        <v>103</v>
      </c>
      <c r="B33" s="22">
        <f>B31-B32</f>
        <v>6</v>
      </c>
    </row>
    <row r="34" spans="1:2" ht="12" thickBot="1">
      <c r="A34" s="11" t="s">
        <v>104</v>
      </c>
      <c r="B34" s="39">
        <v>22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113</v>
      </c>
      <c r="D36" s="121">
        <f>B37/B36</f>
        <v>0.9646017699115044</v>
      </c>
    </row>
    <row r="37" spans="1:2" ht="11.25">
      <c r="A37" s="9" t="s">
        <v>107</v>
      </c>
      <c r="B37" s="22">
        <v>109</v>
      </c>
    </row>
    <row r="38" spans="1:2" ht="11.25">
      <c r="A38" s="9" t="s">
        <v>108</v>
      </c>
      <c r="B38" s="22">
        <f>B36-B37</f>
        <v>4</v>
      </c>
    </row>
    <row r="39" spans="1:2" ht="12" thickBot="1">
      <c r="A39" s="11" t="s">
        <v>109</v>
      </c>
      <c r="B39" s="39">
        <v>7</v>
      </c>
    </row>
    <row r="40" spans="1:2" ht="12" thickBot="1">
      <c r="A40" s="13" t="s">
        <v>110</v>
      </c>
      <c r="B40" s="92" t="s">
        <v>111</v>
      </c>
    </row>
    <row r="41" spans="1:2" ht="13.5" customHeight="1" thickBot="1">
      <c r="A41" s="14" t="s">
        <v>120</v>
      </c>
      <c r="B41" s="93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 t="s">
        <v>127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f>'SUMMARY JULY'!B7+'AUG 2011'!B7+'SEP 11'!B7</f>
        <v>782</v>
      </c>
      <c r="D7" s="34">
        <f>B7-B8</f>
        <v>761</v>
      </c>
    </row>
    <row r="8" spans="1:4" ht="11.25">
      <c r="A8" s="9" t="s">
        <v>80</v>
      </c>
      <c r="B8" s="22">
        <f>'SUMMARY JULY'!B8+'AUG 2011'!B8+'SEP 11'!B8</f>
        <v>21</v>
      </c>
      <c r="D8" s="121">
        <f>D7/B7</f>
        <v>0.9731457800511509</v>
      </c>
    </row>
    <row r="9" spans="1:2" ht="12" thickBot="1">
      <c r="A9" s="9" t="s">
        <v>81</v>
      </c>
      <c r="B9" s="22">
        <f>'SUMMARY JULY'!B9+'AUG 2011'!B9+'SEP 11'!B9</f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f>'SUMMARY JULY'!B11+'AUG 2011'!B11+'SEP 11'!B11</f>
        <v>2206</v>
      </c>
      <c r="D11" s="34">
        <f>B11-B12</f>
        <v>2064</v>
      </c>
    </row>
    <row r="12" spans="1:4" ht="11.25">
      <c r="A12" s="9" t="s">
        <v>84</v>
      </c>
      <c r="B12" s="22">
        <f>'SUMMARY JULY'!B12+'AUG 2011'!B12+'SEP 11'!B12</f>
        <v>142</v>
      </c>
      <c r="D12" s="121">
        <f>D11/B11</f>
        <v>0.9356300997280145</v>
      </c>
    </row>
    <row r="13" spans="1:2" ht="12" thickBot="1">
      <c r="A13" s="9" t="s">
        <v>85</v>
      </c>
      <c r="B13" s="22">
        <f>'SUMMARY JULY'!B13+'AUG 2011'!B13+'SEP 11'!B13</f>
        <v>18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f>'SUMMARY JULY'!B15+'AUG 2011'!B15+'SEP 11'!B15</f>
        <v>767</v>
      </c>
      <c r="D15" s="34"/>
    </row>
    <row r="16" spans="1:4" ht="12" customHeight="1">
      <c r="A16" s="9" t="s">
        <v>88</v>
      </c>
      <c r="B16" s="22">
        <f>'SUMMARY JULY'!B16+'AUG 2011'!B16+'SEP 11'!B16</f>
        <v>45</v>
      </c>
      <c r="D16" s="121"/>
    </row>
    <row r="17" spans="1:4" ht="12.75" customHeight="1" thickBot="1">
      <c r="A17" s="11" t="s">
        <v>89</v>
      </c>
      <c r="B17" s="24">
        <f>SUM(B15-B16)/B15</f>
        <v>0.9413298565840938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f>'SUMMARY JULY'!B19+'AUG 2011'!B19+'SEP 11'!B19</f>
        <v>3164</v>
      </c>
      <c r="D19" s="34"/>
    </row>
    <row r="20" spans="1:4" ht="11.25">
      <c r="A20" s="9" t="s">
        <v>91</v>
      </c>
      <c r="B20" s="22">
        <f>'SUMMARY JULY'!B20+'AUG 2011'!B20+'SEP 11'!B20</f>
        <v>0</v>
      </c>
      <c r="D20" s="121"/>
    </row>
    <row r="21" spans="1:2" s="12" customFormat="1" ht="12" thickBot="1">
      <c r="A21" s="9" t="s">
        <v>92</v>
      </c>
      <c r="B21" s="24">
        <f>SUM(B19-B20)/B19</f>
        <v>1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f>'SUMMARY JULY'!B23+'AUG 2011'!B23+'SEP 11'!B23</f>
        <v>8066</v>
      </c>
    </row>
    <row r="24" spans="1:2" ht="11.25">
      <c r="A24" s="9" t="s">
        <v>94</v>
      </c>
      <c r="B24" s="22">
        <f>'SUMMARY JULY'!B24+'AUG 2011'!B24+'SEP 11'!B24</f>
        <v>4</v>
      </c>
    </row>
    <row r="25" spans="1:2" s="12" customFormat="1" ht="12" thickBot="1">
      <c r="A25" s="9" t="s">
        <v>95</v>
      </c>
      <c r="B25" s="24">
        <f>SUM(B23-B24)/B23</f>
        <v>0.9995040912472105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f>'SUMMARY JULY'!B27+'AUG 2011'!B27+'SEP 11'!B27</f>
        <v>174172</v>
      </c>
      <c r="D27" s="40"/>
    </row>
    <row r="28" spans="1:2" ht="11.25">
      <c r="A28" s="9" t="s">
        <v>98</v>
      </c>
      <c r="B28" s="22">
        <f>'SUMMARY JULY'!B28+'AUG 2011'!B28+'SEP 11'!B28</f>
        <v>1768</v>
      </c>
    </row>
    <row r="29" spans="1:2" ht="12" thickBot="1">
      <c r="A29" s="11" t="s">
        <v>99</v>
      </c>
      <c r="B29" s="38">
        <f>B28/B27*100</f>
        <v>1.0150885331741037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f>'SUMMARY JULY'!B31+'AUG 2011'!B31+'SEP 11'!B31</f>
        <v>1289</v>
      </c>
      <c r="D31" s="121">
        <f>B32/B31</f>
        <v>0.9844840961986036</v>
      </c>
    </row>
    <row r="32" spans="1:4" ht="11.25">
      <c r="A32" s="9" t="s">
        <v>102</v>
      </c>
      <c r="B32" s="22">
        <f>'SUMMARY JULY'!B32+'AUG 2011'!B32+'SEP 11'!B32</f>
        <v>1269</v>
      </c>
      <c r="D32" s="121"/>
    </row>
    <row r="33" spans="1:2" ht="11.25">
      <c r="A33" s="9" t="s">
        <v>103</v>
      </c>
      <c r="B33" s="22">
        <f>'SUMMARY JULY'!B33+'AUG 2011'!B33+'SEP 11'!B33</f>
        <v>20</v>
      </c>
    </row>
    <row r="34" spans="1:2" ht="12" thickBot="1">
      <c r="A34" s="11" t="s">
        <v>104</v>
      </c>
      <c r="B34" s="22">
        <f>'SUMMARY JULY'!B34+'AUG 2011'!B34+'SEP 11'!B34</f>
        <v>268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f>'SUMMARY JULY'!B36+'AUG 2011'!B36+'SEP 11'!B36</f>
        <v>479</v>
      </c>
      <c r="D36" s="121">
        <f>B37/B36</f>
        <v>0.9665970772442589</v>
      </c>
    </row>
    <row r="37" spans="1:2" ht="11.25">
      <c r="A37" s="9" t="s">
        <v>107</v>
      </c>
      <c r="B37" s="22">
        <f>'SUMMARY JULY'!B37+'AUG 2011'!B37+'SEP 11'!B37</f>
        <v>463</v>
      </c>
    </row>
    <row r="38" spans="1:2" ht="11.25">
      <c r="A38" s="9" t="s">
        <v>108</v>
      </c>
      <c r="B38" s="22">
        <f>'SUMMARY JULY'!B38+'AUG 2011'!B38+'SEP 11'!B38</f>
        <v>16</v>
      </c>
    </row>
    <row r="39" spans="1:2" ht="12" thickBot="1">
      <c r="A39" s="11" t="s">
        <v>109</v>
      </c>
      <c r="B39" s="22">
        <f>'SUMMARY JULY'!B39+'AUG 2011'!B39+'SEP 11'!B39</f>
        <v>11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>
        <v>40817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210</v>
      </c>
      <c r="D7" s="34">
        <f>B7-B8</f>
        <v>205</v>
      </c>
    </row>
    <row r="8" spans="1:4" ht="11.25">
      <c r="A8" s="9" t="s">
        <v>80</v>
      </c>
      <c r="B8" s="22">
        <v>5</v>
      </c>
      <c r="D8" s="121">
        <f>D7/B7</f>
        <v>0.9761904761904762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472</v>
      </c>
      <c r="D11" s="34">
        <f>B11-B12</f>
        <v>436</v>
      </c>
    </row>
    <row r="12" spans="1:4" ht="11.25">
      <c r="A12" s="9" t="s">
        <v>84</v>
      </c>
      <c r="B12" s="22">
        <v>36</v>
      </c>
      <c r="D12" s="121">
        <f>D11/B11</f>
        <v>0.923728813559322</v>
      </c>
    </row>
    <row r="13" spans="1:2" ht="12" thickBot="1">
      <c r="A13" s="9" t="s">
        <v>85</v>
      </c>
      <c r="B13" s="22">
        <v>3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210</v>
      </c>
      <c r="D15" s="34">
        <f>B15-B16</f>
        <v>192</v>
      </c>
    </row>
    <row r="16" spans="1:4" ht="12" customHeight="1">
      <c r="A16" s="9" t="s">
        <v>88</v>
      </c>
      <c r="B16" s="22">
        <v>18</v>
      </c>
      <c r="D16" s="121">
        <f>D15/B15</f>
        <v>0.9142857142857143</v>
      </c>
    </row>
    <row r="17" spans="1:4" ht="12.75" customHeight="1" thickBot="1">
      <c r="A17" s="11" t="s">
        <v>89</v>
      </c>
      <c r="B17" s="24">
        <f>SUM(B15-B16)/B15</f>
        <v>0.9142857142857143</v>
      </c>
      <c r="D17" s="121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686</v>
      </c>
      <c r="D19" s="34">
        <f>B19-B20</f>
        <v>686</v>
      </c>
    </row>
    <row r="20" spans="1:4" ht="11.25">
      <c r="A20" s="9" t="s">
        <v>91</v>
      </c>
      <c r="B20" s="22">
        <v>0</v>
      </c>
      <c r="D20" s="121">
        <f>D19/B19</f>
        <v>1</v>
      </c>
    </row>
    <row r="21" spans="1:2" s="12" customFormat="1" ht="12" thickBot="1">
      <c r="A21" s="9" t="s">
        <v>92</v>
      </c>
      <c r="B21" s="24">
        <f>SUM(B19-B20)/B19</f>
        <v>1</v>
      </c>
    </row>
    <row r="22" spans="1:2" ht="12">
      <c r="A22" s="10" t="s">
        <v>93</v>
      </c>
      <c r="B22" s="37"/>
    </row>
    <row r="23" spans="1:4" ht="11.25">
      <c r="A23" s="9" t="s">
        <v>87</v>
      </c>
      <c r="B23" s="22">
        <v>2014</v>
      </c>
      <c r="D23" s="34">
        <f>B23-B24</f>
        <v>2013</v>
      </c>
    </row>
    <row r="24" spans="1:4" ht="11.25">
      <c r="A24" s="9" t="s">
        <v>94</v>
      </c>
      <c r="B24" s="22">
        <v>1</v>
      </c>
      <c r="D24" s="121">
        <f>D23/B23</f>
        <v>0.9995034756703078</v>
      </c>
    </row>
    <row r="25" spans="1:2" s="12" customFormat="1" ht="12" thickBot="1">
      <c r="A25" s="9" t="s">
        <v>95</v>
      </c>
      <c r="B25" s="24">
        <f>SUM(B23-B24)/B23</f>
        <v>0.9995034756703078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v>57414</v>
      </c>
      <c r="D27" s="40"/>
    </row>
    <row r="28" spans="1:2" ht="11.25">
      <c r="A28" s="9" t="s">
        <v>98</v>
      </c>
      <c r="B28" s="22">
        <v>443</v>
      </c>
    </row>
    <row r="29" spans="1:2" ht="12" thickBot="1">
      <c r="A29" s="11" t="s">
        <v>99</v>
      </c>
      <c r="B29" s="38">
        <f>B28/B27*100</f>
        <v>0.7715888110913715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323</v>
      </c>
      <c r="D31" s="121">
        <f>B32/B31</f>
        <v>0.9814241486068112</v>
      </c>
    </row>
    <row r="32" spans="1:5" ht="11.25">
      <c r="A32" s="9" t="s">
        <v>102</v>
      </c>
      <c r="B32" s="22">
        <v>317</v>
      </c>
      <c r="D32" s="121"/>
      <c r="E32" s="34"/>
    </row>
    <row r="33" spans="1:2" ht="11.25">
      <c r="A33" s="9" t="s">
        <v>103</v>
      </c>
      <c r="B33" s="22">
        <f>B31-B32</f>
        <v>6</v>
      </c>
    </row>
    <row r="34" spans="1:2" ht="12" thickBot="1">
      <c r="A34" s="11" t="s">
        <v>104</v>
      </c>
      <c r="B34" s="22">
        <v>27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120</v>
      </c>
      <c r="D36" s="121">
        <f>B37/B36</f>
        <v>0.975</v>
      </c>
    </row>
    <row r="37" spans="1:2" ht="11.25">
      <c r="A37" s="9" t="s">
        <v>107</v>
      </c>
      <c r="B37" s="22">
        <v>117</v>
      </c>
    </row>
    <row r="38" spans="1:2" ht="11.25">
      <c r="A38" s="9" t="s">
        <v>108</v>
      </c>
      <c r="B38" s="22">
        <f>B36-B37</f>
        <v>3</v>
      </c>
    </row>
    <row r="39" spans="1:2" ht="12" thickBot="1">
      <c r="A39" s="11" t="s">
        <v>109</v>
      </c>
      <c r="B39" s="22">
        <v>4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>
        <v>40848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195</v>
      </c>
      <c r="D7" s="34">
        <f>B7-B8</f>
        <v>190</v>
      </c>
    </row>
    <row r="8" spans="1:4" ht="11.25">
      <c r="A8" s="9" t="s">
        <v>80</v>
      </c>
      <c r="B8" s="22">
        <v>5</v>
      </c>
      <c r="D8" s="121">
        <f>D7/B7</f>
        <v>0.9743589743589743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528</v>
      </c>
      <c r="D11" s="34">
        <f>B11-B12</f>
        <v>495</v>
      </c>
    </row>
    <row r="12" spans="1:4" ht="11.25">
      <c r="A12" s="9" t="s">
        <v>84</v>
      </c>
      <c r="B12" s="22">
        <v>33</v>
      </c>
      <c r="D12" s="121">
        <f>D11/B11</f>
        <v>0.9375</v>
      </c>
    </row>
    <row r="13" spans="1:2" ht="12" thickBot="1">
      <c r="A13" s="9" t="s">
        <v>85</v>
      </c>
      <c r="B13" s="22">
        <v>0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195</v>
      </c>
      <c r="D15" s="34">
        <f>B15-B16</f>
        <v>177</v>
      </c>
    </row>
    <row r="16" spans="1:4" ht="12" customHeight="1">
      <c r="A16" s="9" t="s">
        <v>88</v>
      </c>
      <c r="B16" s="22">
        <v>18</v>
      </c>
      <c r="D16" s="121">
        <f>D15/B15</f>
        <v>0.9076923076923077</v>
      </c>
    </row>
    <row r="17" spans="1:4" ht="12.75" customHeight="1" thickBot="1">
      <c r="A17" s="11" t="s">
        <v>89</v>
      </c>
      <c r="B17" s="24">
        <f>SUM(B15-B16)/B15</f>
        <v>0.9076923076923077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655</v>
      </c>
      <c r="D19" s="34">
        <f>B19-B20</f>
        <v>655</v>
      </c>
    </row>
    <row r="20" spans="1:4" ht="11.25">
      <c r="A20" s="9" t="s">
        <v>91</v>
      </c>
      <c r="B20" s="22">
        <v>0</v>
      </c>
      <c r="D20" s="121">
        <f>D19/B19</f>
        <v>1</v>
      </c>
    </row>
    <row r="21" spans="1:2" s="12" customFormat="1" ht="12" thickBot="1">
      <c r="A21" s="9" t="s">
        <v>92</v>
      </c>
      <c r="B21" s="24">
        <f>SUM(B19-B20)/B19</f>
        <v>1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v>1704</v>
      </c>
    </row>
    <row r="24" spans="1:2" ht="11.25">
      <c r="A24" s="9" t="s">
        <v>94</v>
      </c>
      <c r="B24" s="22">
        <v>1</v>
      </c>
    </row>
    <row r="25" spans="1:2" s="12" customFormat="1" ht="12" thickBot="1">
      <c r="A25" s="9" t="s">
        <v>95</v>
      </c>
      <c r="B25" s="24">
        <f>SUM(B23-B24)/B23</f>
        <v>0.9994131455399061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v>57167</v>
      </c>
      <c r="D27" s="40"/>
    </row>
    <row r="28" spans="1:2" ht="11.25">
      <c r="A28" s="9" t="s">
        <v>98</v>
      </c>
      <c r="B28" s="22">
        <v>501</v>
      </c>
    </row>
    <row r="29" spans="1:2" ht="12" thickBot="1">
      <c r="A29" s="11" t="s">
        <v>99</v>
      </c>
      <c r="B29" s="38">
        <f>B28/B27*100</f>
        <v>0.876379729564259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390</v>
      </c>
      <c r="D31" s="121">
        <f>B32/B31</f>
        <v>0.9846153846153847</v>
      </c>
    </row>
    <row r="32" spans="1:6" ht="11.25">
      <c r="A32" s="9" t="s">
        <v>102</v>
      </c>
      <c r="B32" s="22">
        <v>384</v>
      </c>
      <c r="D32" s="121"/>
      <c r="F32" s="34"/>
    </row>
    <row r="33" spans="1:2" ht="11.25">
      <c r="A33" s="9" t="s">
        <v>103</v>
      </c>
      <c r="B33" s="22">
        <f>B31-B32</f>
        <v>6</v>
      </c>
    </row>
    <row r="34" spans="1:2" ht="12" thickBot="1">
      <c r="A34" s="11" t="s">
        <v>104</v>
      </c>
      <c r="B34" s="22">
        <v>25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111</v>
      </c>
      <c r="D36" s="121">
        <f>B37/B36</f>
        <v>0.972972972972973</v>
      </c>
    </row>
    <row r="37" spans="1:2" ht="11.25">
      <c r="A37" s="9" t="s">
        <v>107</v>
      </c>
      <c r="B37" s="22">
        <v>108</v>
      </c>
    </row>
    <row r="38" spans="1:2" ht="11.25">
      <c r="A38" s="9" t="s">
        <v>108</v>
      </c>
      <c r="B38" s="22">
        <f>B36-B37</f>
        <v>3</v>
      </c>
    </row>
    <row r="39" spans="1:2" ht="12" thickBot="1">
      <c r="A39" s="11" t="s">
        <v>109</v>
      </c>
      <c r="B39" s="22">
        <v>2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>
        <v>40878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181</v>
      </c>
      <c r="D7" s="34"/>
    </row>
    <row r="8" spans="1:4" ht="11.25">
      <c r="A8" s="9" t="s">
        <v>80</v>
      </c>
      <c r="B8" s="22">
        <v>3</v>
      </c>
      <c r="D8" s="121"/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485</v>
      </c>
      <c r="D11" s="34"/>
    </row>
    <row r="12" spans="1:4" ht="11.25">
      <c r="A12" s="9" t="s">
        <v>84</v>
      </c>
      <c r="B12" s="22">
        <v>70</v>
      </c>
      <c r="D12" s="121"/>
    </row>
    <row r="13" spans="1:2" ht="12" thickBot="1">
      <c r="A13" s="9" t="s">
        <v>85</v>
      </c>
      <c r="B13" s="22">
        <v>3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181</v>
      </c>
      <c r="D15" s="34"/>
    </row>
    <row r="16" spans="1:4" ht="12" customHeight="1">
      <c r="A16" s="9" t="s">
        <v>88</v>
      </c>
      <c r="B16" s="22">
        <v>12</v>
      </c>
      <c r="D16" s="121"/>
    </row>
    <row r="17" spans="1:4" ht="12.75" customHeight="1" thickBot="1">
      <c r="A17" s="11" t="s">
        <v>89</v>
      </c>
      <c r="B17" s="24">
        <f>SUM(B15-B16)/B15</f>
        <v>0.9337016574585635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586</v>
      </c>
      <c r="D19" s="34"/>
    </row>
    <row r="20" spans="1:4" ht="11.25">
      <c r="A20" s="9" t="s">
        <v>91</v>
      </c>
      <c r="B20" s="22">
        <v>2</v>
      </c>
      <c r="D20" s="121"/>
    </row>
    <row r="21" spans="1:2" s="12" customFormat="1" ht="12" thickBot="1">
      <c r="A21" s="9" t="s">
        <v>92</v>
      </c>
      <c r="B21" s="24">
        <f>SUM(B19-B20)/B19</f>
        <v>0.9965870307167235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v>1353</v>
      </c>
    </row>
    <row r="24" spans="1:2" ht="11.25">
      <c r="A24" s="9" t="s">
        <v>94</v>
      </c>
      <c r="B24" s="22">
        <v>0</v>
      </c>
    </row>
    <row r="25" spans="1:2" s="12" customFormat="1" ht="12" thickBot="1">
      <c r="A25" s="9" t="s">
        <v>95</v>
      </c>
      <c r="B25" s="24">
        <f>SUM(B23-B24)/B23</f>
        <v>1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v>57167</v>
      </c>
      <c r="D27" s="40"/>
    </row>
    <row r="28" spans="1:2" ht="11.25">
      <c r="A28" s="9" t="s">
        <v>98</v>
      </c>
      <c r="B28" s="22">
        <v>469</v>
      </c>
    </row>
    <row r="29" spans="1:2" ht="12" thickBot="1">
      <c r="A29" s="11" t="s">
        <v>99</v>
      </c>
      <c r="B29" s="38">
        <f>B28/B27*100</f>
        <v>0.8204033795721308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390</v>
      </c>
      <c r="D31" s="121"/>
    </row>
    <row r="32" spans="1:5" ht="11.25">
      <c r="A32" s="9" t="s">
        <v>102</v>
      </c>
      <c r="B32" s="22">
        <v>357</v>
      </c>
      <c r="D32" s="121"/>
      <c r="E32" s="34"/>
    </row>
    <row r="33" spans="1:2" ht="11.25">
      <c r="A33" s="9" t="s">
        <v>103</v>
      </c>
      <c r="B33" s="22">
        <f>B31-B32</f>
        <v>33</v>
      </c>
    </row>
    <row r="34" spans="1:2" ht="12" thickBot="1">
      <c r="A34" s="11" t="s">
        <v>104</v>
      </c>
      <c r="B34" s="22">
        <v>17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79</v>
      </c>
      <c r="D36" s="121"/>
    </row>
    <row r="37" spans="1:2" ht="11.25">
      <c r="A37" s="9" t="s">
        <v>107</v>
      </c>
      <c r="B37" s="22">
        <v>76</v>
      </c>
    </row>
    <row r="38" spans="1:2" ht="11.25">
      <c r="A38" s="9" t="s">
        <v>108</v>
      </c>
      <c r="B38" s="22">
        <f>B36-B37</f>
        <v>3</v>
      </c>
    </row>
    <row r="39" spans="1:2" ht="12" thickBot="1">
      <c r="A39" s="11" t="s">
        <v>109</v>
      </c>
      <c r="B39" s="22">
        <v>2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 t="s">
        <v>129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f>'SUMMARY OCT 11'!B7+'SUMMARY NOV 11'!B7+'SUMMARY DEC 11'!B7</f>
        <v>586</v>
      </c>
      <c r="D7" s="34">
        <f>B7-B8</f>
        <v>573</v>
      </c>
    </row>
    <row r="8" spans="1:4" ht="11.25">
      <c r="A8" s="9" t="s">
        <v>80</v>
      </c>
      <c r="B8" s="22">
        <f>'SUMMARY OCT 11'!B8+'SUMMARY NOV 11'!B8+'SUMMARY DEC 11'!B8</f>
        <v>13</v>
      </c>
      <c r="D8" s="121">
        <f>D7/B7</f>
        <v>0.9778156996587031</v>
      </c>
    </row>
    <row r="9" spans="1:2" ht="12" thickBot="1">
      <c r="A9" s="9" t="s">
        <v>81</v>
      </c>
      <c r="B9" s="22">
        <f>'SUMMARY OCT 11'!B9+'SUMMARY NOV 11'!B9+'SUMMARY DEC 11'!B9</f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f>'SUMMARY OCT 11'!B11+'SUMMARY NOV 11'!B11+'SUMMARY DEC 11'!B11</f>
        <v>1485</v>
      </c>
      <c r="D11" s="34">
        <f>B11-B12</f>
        <v>1346</v>
      </c>
    </row>
    <row r="12" spans="1:4" ht="11.25">
      <c r="A12" s="9" t="s">
        <v>84</v>
      </c>
      <c r="B12" s="22">
        <f>'SUMMARY OCT 11'!B12+'SUMMARY NOV 11'!B12+'SUMMARY DEC 11'!B12</f>
        <v>139</v>
      </c>
      <c r="D12" s="121">
        <f>D11/B11</f>
        <v>0.9063973063973064</v>
      </c>
    </row>
    <row r="13" spans="1:2" ht="12" thickBot="1">
      <c r="A13" s="9" t="s">
        <v>85</v>
      </c>
      <c r="B13" s="22">
        <f>'SUMMARY OCT 11'!B13+'SUMMARY NOV 11'!B13+'SUMMARY DEC 11'!B13</f>
        <v>6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f>'SUMMARY OCT 11'!B15+'SUMMARY NOV 11'!B15+'SUMMARY DEC 11'!B15</f>
        <v>586</v>
      </c>
      <c r="D15" s="34"/>
    </row>
    <row r="16" spans="1:4" ht="12" customHeight="1">
      <c r="A16" s="9" t="s">
        <v>88</v>
      </c>
      <c r="B16" s="22">
        <f>'SUMMARY OCT 11'!B16+'SUMMARY NOV 11'!B16+'SUMMARY DEC 11'!B16</f>
        <v>48</v>
      </c>
      <c r="D16" s="121"/>
    </row>
    <row r="17" spans="1:4" ht="12.75" customHeight="1" thickBot="1">
      <c r="A17" s="11" t="s">
        <v>89</v>
      </c>
      <c r="B17" s="24">
        <f>SUM(B15-B16)/B15</f>
        <v>0.9180887372013652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f>'SUMMARY OCT 11'!B19+'SUMMARY NOV 11'!B19+'SUMMARY DEC 11'!B19</f>
        <v>1927</v>
      </c>
      <c r="D19" s="34"/>
    </row>
    <row r="20" spans="1:4" ht="11.25">
      <c r="A20" s="9" t="s">
        <v>91</v>
      </c>
      <c r="B20" s="22">
        <f>'SUMMARY OCT 11'!B20+'SUMMARY NOV 11'!B20+'SUMMARY DEC 11'!B20</f>
        <v>2</v>
      </c>
      <c r="D20" s="121"/>
    </row>
    <row r="21" spans="1:2" s="12" customFormat="1" ht="12" thickBot="1">
      <c r="A21" s="9" t="s">
        <v>92</v>
      </c>
      <c r="B21" s="24">
        <f>SUM(B19-B20)/B19</f>
        <v>0.9989621172807472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f>'SUMMARY OCT 11'!B23+'SUMMARY NOV 11'!B23+'SUMMARY DEC 11'!B23</f>
        <v>5071</v>
      </c>
    </row>
    <row r="24" spans="1:2" ht="11.25">
      <c r="A24" s="9" t="s">
        <v>94</v>
      </c>
      <c r="B24" s="22">
        <f>'SUMMARY OCT 11'!B24+'SUMMARY NOV 11'!B24+'SUMMARY DEC 11'!B24</f>
        <v>2</v>
      </c>
    </row>
    <row r="25" spans="1:2" s="12" customFormat="1" ht="12" thickBot="1">
      <c r="A25" s="9" t="s">
        <v>95</v>
      </c>
      <c r="B25" s="24">
        <f>SUM(B23-B24)/B23</f>
        <v>0.9996056004732794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f>'SUMMARY OCT 11'!B27+'SUMMARY NOV 11'!B27+'SUMMARY DEC 11'!B27</f>
        <v>171748</v>
      </c>
      <c r="D27" s="40"/>
    </row>
    <row r="28" spans="1:2" ht="11.25">
      <c r="A28" s="9" t="s">
        <v>98</v>
      </c>
      <c r="B28" s="22">
        <f>'SUMMARY OCT 11'!B28+'SUMMARY NOV 11'!B28+'SUMMARY DEC 11'!B28</f>
        <v>1413</v>
      </c>
    </row>
    <row r="29" spans="1:2" ht="12" thickBot="1">
      <c r="A29" s="11" t="s">
        <v>99</v>
      </c>
      <c r="B29" s="38">
        <f>B28/B27*100</f>
        <v>0.8227170039825791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f>'SUMMARY OCT 11'!B31+'SUMMARY NOV 11'!B31+'SUMMARY DEC 11'!B31</f>
        <v>1103</v>
      </c>
      <c r="D31" s="121">
        <f>B32/B31</f>
        <v>0.9592021758839528</v>
      </c>
    </row>
    <row r="32" spans="1:4" ht="11.25">
      <c r="A32" s="9" t="s">
        <v>102</v>
      </c>
      <c r="B32" s="22">
        <f>'SUMMARY OCT 11'!B32+'SUMMARY NOV 11'!B32+'SUMMARY DEC 11'!B32</f>
        <v>1058</v>
      </c>
      <c r="D32" s="121"/>
    </row>
    <row r="33" spans="1:2" ht="11.25">
      <c r="A33" s="9" t="s">
        <v>103</v>
      </c>
      <c r="B33" s="22">
        <f>'SUMMARY OCT 11'!B33+'SUMMARY NOV 11'!B33+'SUMMARY DEC 11'!B33</f>
        <v>45</v>
      </c>
    </row>
    <row r="34" spans="1:2" ht="12" thickBot="1">
      <c r="A34" s="11" t="s">
        <v>104</v>
      </c>
      <c r="B34" s="22">
        <f>'SUMMARY OCT 11'!B34+'SUMMARY NOV 11'!B34+'SUMMARY DEC 11'!B34</f>
        <v>69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f>'SUMMARY OCT 11'!B36+'SUMMARY NOV 11'!B36+'SUMMARY DEC 11'!B36</f>
        <v>310</v>
      </c>
      <c r="D36" s="121">
        <f>B37/B36</f>
        <v>0.9709677419354839</v>
      </c>
    </row>
    <row r="37" spans="1:2" ht="11.25">
      <c r="A37" s="9" t="s">
        <v>107</v>
      </c>
      <c r="B37" s="22">
        <f>'SUMMARY OCT 11'!B37+'SUMMARY NOV 11'!B37+'SUMMARY DEC 11'!B37</f>
        <v>301</v>
      </c>
    </row>
    <row r="38" spans="1:2" ht="11.25">
      <c r="A38" s="9" t="s">
        <v>108</v>
      </c>
      <c r="B38" s="22">
        <f>'SUMMARY OCT 11'!B38+'SUMMARY NOV 11'!B38+'SUMMARY DEC 11'!B38</f>
        <v>9</v>
      </c>
    </row>
    <row r="39" spans="1:2" ht="12" thickBot="1">
      <c r="A39" s="11" t="s">
        <v>109</v>
      </c>
      <c r="B39" s="22">
        <f>'SUMMARY OCT 11'!B39+'SUMMARY NOV 11'!B39+'SUMMARY DEC 11'!B39</f>
        <v>8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 t="s">
        <v>128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f>'Q3'!B7+'Q2'!B7+'Q1'!B7+'Q4'!B7</f>
        <v>4606</v>
      </c>
      <c r="D7" s="34">
        <f>B7-B8</f>
        <v>4473</v>
      </c>
    </row>
    <row r="8" spans="1:4" ht="11.25">
      <c r="A8" s="9" t="s">
        <v>80</v>
      </c>
      <c r="B8" s="22">
        <f>'Q3'!B8+'Q2'!B8+'Q1'!B8+'Q4'!B8</f>
        <v>133</v>
      </c>
      <c r="D8" s="121">
        <f>D7/B7</f>
        <v>0.9711246200607903</v>
      </c>
    </row>
    <row r="9" spans="1:2" ht="12" thickBot="1">
      <c r="A9" s="9" t="s">
        <v>81</v>
      </c>
      <c r="B9" s="22">
        <f>'Q3'!B9+'Q2'!B9+'Q1'!B9+'Q4'!B9</f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f>'Q3'!B11+'Q2'!B11+'Q1'!B11+'Q4'!B11</f>
        <v>6754</v>
      </c>
      <c r="D11" s="34">
        <f>B11-B12</f>
        <v>6215</v>
      </c>
    </row>
    <row r="12" spans="1:4" ht="11.25">
      <c r="A12" s="9" t="s">
        <v>84</v>
      </c>
      <c r="B12" s="22">
        <f>'Q3'!B12+'Q2'!B12+'Q1'!B12+'Q4'!B12</f>
        <v>539</v>
      </c>
      <c r="D12" s="121">
        <f>D11/B11</f>
        <v>0.9201954397394136</v>
      </c>
    </row>
    <row r="13" spans="1:2" ht="12" thickBot="1">
      <c r="A13" s="9" t="s">
        <v>85</v>
      </c>
      <c r="B13" s="22">
        <f>'Q3'!B13+'Q2'!B13+'Q1'!B13+'Q4'!B13</f>
        <v>84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f>'Q3'!B15+'Q2'!B15+'Q1'!B15+'Q4'!B15</f>
        <v>4589</v>
      </c>
      <c r="D15" s="34"/>
    </row>
    <row r="16" spans="1:4" ht="12" customHeight="1">
      <c r="A16" s="9" t="s">
        <v>88</v>
      </c>
      <c r="B16" s="22">
        <f>'Q3'!B16+'Q2'!B16+'Q1'!B16+'Q4'!B16</f>
        <v>158</v>
      </c>
      <c r="D16" s="121"/>
    </row>
    <row r="17" spans="1:4" ht="12.75" customHeight="1" thickBot="1">
      <c r="A17" s="11" t="s">
        <v>89</v>
      </c>
      <c r="B17" s="24">
        <f>SUM(B15-B16)/B15</f>
        <v>0.9655698409239486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f>'Q3'!B19+'Q2'!B19+'Q1'!B19+'Q4'!B19</f>
        <v>14704</v>
      </c>
      <c r="D19" s="34"/>
    </row>
    <row r="20" spans="1:4" ht="11.25">
      <c r="A20" s="9" t="s">
        <v>91</v>
      </c>
      <c r="B20" s="22">
        <f>'Q3'!B20+'Q2'!B20+'Q1'!B20+'Q4'!B20</f>
        <v>8</v>
      </c>
      <c r="D20" s="121"/>
    </row>
    <row r="21" spans="1:2" s="12" customFormat="1" ht="12" thickBot="1">
      <c r="A21" s="9" t="s">
        <v>92</v>
      </c>
      <c r="B21" s="24">
        <f>SUM(B19-B20)/B19</f>
        <v>0.999455930359086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f>'Q3'!B23+'Q2'!B23+'Q1'!B23+'Q4'!B23</f>
        <v>32067</v>
      </c>
    </row>
    <row r="24" spans="1:2" ht="11.25">
      <c r="A24" s="9" t="s">
        <v>94</v>
      </c>
      <c r="B24" s="22">
        <f>'Q3'!B24+'Q2'!B24+'Q1'!B24+'Q4'!B24</f>
        <v>16</v>
      </c>
    </row>
    <row r="25" spans="1:2" s="12" customFormat="1" ht="12" thickBot="1">
      <c r="A25" s="9" t="s">
        <v>95</v>
      </c>
      <c r="B25" s="24">
        <f>SUM(B23-B24)/B23</f>
        <v>0.9995010446876852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f>'Q3'!B27+'Q2'!B27+'Q1'!B27+'Q4'!B27</f>
        <v>711319</v>
      </c>
      <c r="D27" s="40"/>
    </row>
    <row r="28" spans="1:2" ht="11.25">
      <c r="A28" s="9" t="s">
        <v>98</v>
      </c>
      <c r="B28" s="22">
        <f>'Q3'!B28+'Q2'!B28+'Q1'!B28+'Q4'!B28</f>
        <v>5512</v>
      </c>
    </row>
    <row r="29" spans="1:2" ht="12" thickBot="1">
      <c r="A29" s="11" t="s">
        <v>99</v>
      </c>
      <c r="B29" s="38">
        <f>B28/B27*100</f>
        <v>0.7748984632773762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f>'Q3'!B31+'Q2'!B31+'Q1'!B31+'Q4'!B31</f>
        <v>4168</v>
      </c>
      <c r="D31" s="121">
        <f>B32/B31</f>
        <v>0.9798464491362764</v>
      </c>
    </row>
    <row r="32" spans="1:4" ht="11.25">
      <c r="A32" s="9" t="s">
        <v>102</v>
      </c>
      <c r="B32" s="22">
        <f>'Q3'!B32+'Q2'!B32+'Q1'!B32+'Q4'!B32</f>
        <v>4084</v>
      </c>
      <c r="D32" s="121"/>
    </row>
    <row r="33" spans="1:2" ht="11.25">
      <c r="A33" s="9" t="s">
        <v>103</v>
      </c>
      <c r="B33" s="22">
        <f>'Q3'!B33+'Q2'!B33+'Q1'!B33+'Q4'!B33</f>
        <v>84</v>
      </c>
    </row>
    <row r="34" spans="1:2" ht="12" thickBot="1">
      <c r="A34" s="11" t="s">
        <v>104</v>
      </c>
      <c r="B34" s="22">
        <f>'Q3'!B34+'Q2'!B34+'Q1'!B34+'Q4'!B34</f>
        <v>342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f>'Q3'!B36+'Q2'!B36+'Q1'!B36+'Q4'!B36</f>
        <v>1344</v>
      </c>
      <c r="D36" s="121">
        <f>B37/B36</f>
        <v>0.96875</v>
      </c>
    </row>
    <row r="37" spans="1:2" ht="11.25">
      <c r="A37" s="9" t="s">
        <v>107</v>
      </c>
      <c r="B37" s="22">
        <f>'Q3'!B37+'Q2'!B37+'Q1'!B37+'Q4'!B37</f>
        <v>1302</v>
      </c>
    </row>
    <row r="38" spans="1:2" ht="11.25">
      <c r="A38" s="9" t="s">
        <v>108</v>
      </c>
      <c r="B38" s="22">
        <f>'Q3'!B38+'Q2'!B38+'Q1'!B38+'Q4'!B38</f>
        <v>42</v>
      </c>
    </row>
    <row r="39" spans="1:2" ht="12" thickBot="1">
      <c r="A39" s="11" t="s">
        <v>109</v>
      </c>
      <c r="B39" s="22">
        <f>'Q3'!B39+'Q2'!B39+'Q1'!B39+'Q4'!B39</f>
        <v>31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2012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>
        <v>40940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185</v>
      </c>
      <c r="D7" s="34">
        <f>B7-B8</f>
        <v>181</v>
      </c>
    </row>
    <row r="8" spans="1:4" ht="11.25">
      <c r="A8" s="9" t="s">
        <v>80</v>
      </c>
      <c r="B8" s="22">
        <v>4</v>
      </c>
      <c r="D8" s="121">
        <f>D7/B7</f>
        <v>0.9783783783783784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455</v>
      </c>
      <c r="D11" s="34">
        <f>B11-B12</f>
        <v>402</v>
      </c>
    </row>
    <row r="12" spans="1:4" ht="11.25">
      <c r="A12" s="9" t="s">
        <v>84</v>
      </c>
      <c r="B12" s="22">
        <v>53</v>
      </c>
      <c r="D12" s="121">
        <f>D11/B11</f>
        <v>0.8835164835164835</v>
      </c>
    </row>
    <row r="13" spans="1:2" ht="12" thickBot="1">
      <c r="A13" s="9" t="s">
        <v>85</v>
      </c>
      <c r="B13" s="22">
        <v>1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185</v>
      </c>
      <c r="D15" s="34">
        <f>B15-B16</f>
        <v>179</v>
      </c>
    </row>
    <row r="16" spans="1:4" ht="12" customHeight="1">
      <c r="A16" s="9" t="s">
        <v>88</v>
      </c>
      <c r="B16" s="22">
        <v>6</v>
      </c>
      <c r="D16" s="121">
        <f>D15/B15</f>
        <v>0.9675675675675676</v>
      </c>
    </row>
    <row r="17" spans="1:4" ht="12.75" customHeight="1" thickBot="1">
      <c r="A17" s="11" t="s">
        <v>89</v>
      </c>
      <c r="B17" s="24">
        <f>SUM(B15-B16)/B15</f>
        <v>0.9675675675675676</v>
      </c>
      <c r="D17" s="121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542</v>
      </c>
      <c r="D19" s="34">
        <f>B19-B20</f>
        <v>536</v>
      </c>
    </row>
    <row r="20" spans="1:4" ht="11.25">
      <c r="A20" s="9" t="s">
        <v>91</v>
      </c>
      <c r="B20" s="22">
        <v>6</v>
      </c>
      <c r="D20" s="121">
        <f>D19/B19</f>
        <v>0.988929889298893</v>
      </c>
    </row>
    <row r="21" spans="1:2" s="12" customFormat="1" ht="12" thickBot="1">
      <c r="A21" s="9" t="s">
        <v>92</v>
      </c>
      <c r="B21" s="24">
        <f>SUM(B19-B20)/B19</f>
        <v>0.988929889298893</v>
      </c>
    </row>
    <row r="22" spans="1:2" ht="12">
      <c r="A22" s="10" t="s">
        <v>93</v>
      </c>
      <c r="B22" s="37"/>
    </row>
    <row r="23" spans="1:4" ht="11.25">
      <c r="A23" s="9" t="s">
        <v>87</v>
      </c>
      <c r="B23" s="22">
        <v>1197</v>
      </c>
      <c r="D23" s="34">
        <f>B23-B24</f>
        <v>1197</v>
      </c>
    </row>
    <row r="24" spans="1:4" ht="11.25">
      <c r="A24" s="9" t="s">
        <v>94</v>
      </c>
      <c r="B24" s="22">
        <v>0</v>
      </c>
      <c r="D24" s="121">
        <f>D23/B23</f>
        <v>1</v>
      </c>
    </row>
    <row r="25" spans="1:2" s="12" customFormat="1" ht="12" thickBot="1">
      <c r="A25" s="9" t="s">
        <v>95</v>
      </c>
      <c r="B25" s="24">
        <f>SUM(B23-B24)/B23</f>
        <v>1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v>56449</v>
      </c>
      <c r="D27" s="40"/>
    </row>
    <row r="28" spans="1:2" ht="11.25">
      <c r="A28" s="9" t="s">
        <v>98</v>
      </c>
      <c r="B28" s="22">
        <v>399</v>
      </c>
    </row>
    <row r="29" spans="1:2" ht="12" thickBot="1">
      <c r="A29" s="11" t="s">
        <v>99</v>
      </c>
      <c r="B29" s="38">
        <f>B28/B27*100</f>
        <v>0.7068327162571525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322</v>
      </c>
      <c r="D31" s="121">
        <f>B32/B31</f>
        <v>0.9596273291925466</v>
      </c>
    </row>
    <row r="32" spans="1:5" ht="11.25">
      <c r="A32" s="9" t="s">
        <v>102</v>
      </c>
      <c r="B32" s="22">
        <v>309</v>
      </c>
      <c r="D32" s="121"/>
      <c r="E32" s="34"/>
    </row>
    <row r="33" spans="1:2" ht="11.25">
      <c r="A33" s="9" t="s">
        <v>103</v>
      </c>
      <c r="B33" s="22">
        <f>B31-B32</f>
        <v>13</v>
      </c>
    </row>
    <row r="34" spans="1:2" ht="12" thickBot="1">
      <c r="A34" s="11" t="s">
        <v>104</v>
      </c>
      <c r="B34" s="22">
        <v>51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74</v>
      </c>
      <c r="D36" s="121">
        <f>B37/B36</f>
        <v>0.972972972972973</v>
      </c>
    </row>
    <row r="37" spans="1:2" ht="11.25">
      <c r="A37" s="9" t="s">
        <v>107</v>
      </c>
      <c r="B37" s="22">
        <v>72</v>
      </c>
    </row>
    <row r="38" spans="1:2" ht="11.25">
      <c r="A38" s="9" t="s">
        <v>108</v>
      </c>
      <c r="B38" s="22">
        <f>B36-B37</f>
        <v>2</v>
      </c>
    </row>
    <row r="39" spans="1:2" ht="12" thickBot="1">
      <c r="A39" s="11" t="s">
        <v>109</v>
      </c>
      <c r="B39" s="22">
        <v>5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2012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>
        <v>40909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176</v>
      </c>
      <c r="D7" s="34"/>
    </row>
    <row r="8" spans="1:4" ht="11.25">
      <c r="A8" s="9" t="s">
        <v>80</v>
      </c>
      <c r="B8" s="22">
        <v>3</v>
      </c>
      <c r="D8" s="121"/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861</v>
      </c>
      <c r="D11" s="34"/>
    </row>
    <row r="12" spans="1:4" ht="11.25">
      <c r="A12" s="9" t="s">
        <v>84</v>
      </c>
      <c r="B12" s="22">
        <v>187</v>
      </c>
      <c r="D12" s="121"/>
    </row>
    <row r="13" spans="1:2" ht="12" thickBot="1">
      <c r="A13" s="9" t="s">
        <v>85</v>
      </c>
      <c r="B13" s="22">
        <v>7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176</v>
      </c>
      <c r="D15" s="34"/>
    </row>
    <row r="16" spans="1:4" ht="12" customHeight="1">
      <c r="A16" s="9" t="s">
        <v>88</v>
      </c>
      <c r="B16" s="22">
        <v>13</v>
      </c>
      <c r="D16" s="121"/>
    </row>
    <row r="17" spans="1:4" ht="12.75" customHeight="1" thickBot="1">
      <c r="A17" s="11" t="s">
        <v>89</v>
      </c>
      <c r="B17" s="24">
        <f>SUM(B15-B16)/B15</f>
        <v>0.9261363636363636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552</v>
      </c>
      <c r="D19" s="34"/>
    </row>
    <row r="20" spans="1:4" ht="11.25">
      <c r="A20" s="9" t="s">
        <v>91</v>
      </c>
      <c r="B20" s="22">
        <v>5</v>
      </c>
      <c r="D20" s="121"/>
    </row>
    <row r="21" spans="1:2" s="12" customFormat="1" ht="12" thickBot="1">
      <c r="A21" s="9" t="s">
        <v>92</v>
      </c>
      <c r="B21" s="24">
        <f>SUM(B19-B20)/B19</f>
        <v>0.9909420289855072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v>1238</v>
      </c>
    </row>
    <row r="24" spans="1:2" ht="11.25">
      <c r="A24" s="9" t="s">
        <v>94</v>
      </c>
      <c r="B24" s="22">
        <v>0</v>
      </c>
    </row>
    <row r="25" spans="1:2" s="12" customFormat="1" ht="12" thickBot="1">
      <c r="A25" s="9" t="s">
        <v>95</v>
      </c>
      <c r="B25" s="24">
        <f>SUM(B23-B24)/B23</f>
        <v>1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v>56723</v>
      </c>
      <c r="D27" s="40"/>
    </row>
    <row r="28" spans="1:2" ht="11.25">
      <c r="A28" s="9" t="s">
        <v>98</v>
      </c>
      <c r="B28" s="22">
        <v>623</v>
      </c>
    </row>
    <row r="29" spans="1:2" ht="12" thickBot="1">
      <c r="A29" s="11" t="s">
        <v>99</v>
      </c>
      <c r="B29" s="38">
        <f>B28/B27*100</f>
        <v>1.0983199055057031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f>524-16</f>
        <v>508</v>
      </c>
      <c r="D31" s="121"/>
    </row>
    <row r="32" spans="1:5" ht="11.25">
      <c r="A32" s="9" t="s">
        <v>102</v>
      </c>
      <c r="B32" s="22">
        <v>493</v>
      </c>
      <c r="D32" s="121"/>
      <c r="E32" s="34"/>
    </row>
    <row r="33" spans="1:2" ht="11.25">
      <c r="A33" s="9" t="s">
        <v>103</v>
      </c>
      <c r="B33" s="22">
        <f>B31-B32</f>
        <v>15</v>
      </c>
    </row>
    <row r="34" spans="1:2" ht="12" thickBot="1">
      <c r="A34" s="11" t="s">
        <v>104</v>
      </c>
      <c r="B34" s="22">
        <v>232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99</v>
      </c>
      <c r="D36" s="121"/>
    </row>
    <row r="37" spans="1:2" ht="11.25">
      <c r="A37" s="9" t="s">
        <v>107</v>
      </c>
      <c r="B37" s="22">
        <v>95</v>
      </c>
    </row>
    <row r="38" spans="1:2" ht="11.25">
      <c r="A38" s="9" t="s">
        <v>108</v>
      </c>
      <c r="B38" s="22">
        <f>B36-B37</f>
        <v>4</v>
      </c>
    </row>
    <row r="39" spans="1:2" ht="12" thickBot="1">
      <c r="A39" s="11" t="s">
        <v>109</v>
      </c>
      <c r="B39" s="22">
        <v>7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20">
        <v>40575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529</v>
      </c>
      <c r="D7" s="34">
        <f>B7-B8</f>
        <v>516</v>
      </c>
    </row>
    <row r="8" spans="1:4" ht="11.25">
      <c r="A8" s="9" t="s">
        <v>80</v>
      </c>
      <c r="B8" s="22">
        <v>13</v>
      </c>
      <c r="D8" s="121">
        <f>D7/B7</f>
        <v>0.9754253308128544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392</v>
      </c>
      <c r="D11" s="34">
        <f>B11-B12</f>
        <v>366</v>
      </c>
    </row>
    <row r="12" spans="1:4" ht="11.25">
      <c r="A12" s="9" t="s">
        <v>84</v>
      </c>
      <c r="B12" s="22">
        <v>26</v>
      </c>
      <c r="D12" s="121">
        <f>D11/B11</f>
        <v>0.9336734693877551</v>
      </c>
    </row>
    <row r="13" spans="1:2" ht="12" thickBot="1">
      <c r="A13" s="9" t="s">
        <v>85</v>
      </c>
      <c r="B13" s="22">
        <v>7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527</v>
      </c>
      <c r="D15" s="34">
        <f>B15-B16</f>
        <v>519</v>
      </c>
    </row>
    <row r="16" spans="1:4" ht="12" customHeight="1">
      <c r="A16" s="9" t="s">
        <v>88</v>
      </c>
      <c r="B16" s="22">
        <v>8</v>
      </c>
      <c r="D16" s="121">
        <f>D15/B15</f>
        <v>0.9848197343453511</v>
      </c>
    </row>
    <row r="17" spans="1:4" ht="12.75" customHeight="1" thickBot="1">
      <c r="A17" s="11" t="s">
        <v>89</v>
      </c>
      <c r="B17" s="24">
        <f>SUM(B15-B16)/B15</f>
        <v>0.9848197343453511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1513</v>
      </c>
      <c r="D19" s="34"/>
    </row>
    <row r="20" spans="1:4" ht="11.25">
      <c r="A20" s="9" t="s">
        <v>91</v>
      </c>
      <c r="B20" s="22">
        <v>1</v>
      </c>
      <c r="D20" s="121"/>
    </row>
    <row r="21" spans="1:2" s="12" customFormat="1" ht="12" thickBot="1">
      <c r="A21" s="9" t="s">
        <v>92</v>
      </c>
      <c r="B21" s="24">
        <f>SUM(B19-B20)/B19</f>
        <v>0.9993390614672836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v>3059</v>
      </c>
    </row>
    <row r="24" spans="1:2" ht="11.25">
      <c r="A24" s="9" t="s">
        <v>94</v>
      </c>
      <c r="B24" s="22">
        <v>1</v>
      </c>
    </row>
    <row r="25" spans="1:2" s="12" customFormat="1" ht="12" thickBot="1">
      <c r="A25" s="9" t="s">
        <v>95</v>
      </c>
      <c r="B25" s="24">
        <f>SUM(B23-B24)/B23</f>
        <v>0.9996730957829356</v>
      </c>
    </row>
    <row r="26" spans="1:2" ht="12">
      <c r="A26" s="10" t="s">
        <v>96</v>
      </c>
      <c r="B26" s="25"/>
    </row>
    <row r="27" spans="1:4" ht="12">
      <c r="A27" s="9" t="s">
        <v>97</v>
      </c>
      <c r="B27" s="22">
        <v>60699</v>
      </c>
      <c r="D27" s="40"/>
    </row>
    <row r="28" spans="1:2" ht="11.25">
      <c r="A28" s="9" t="s">
        <v>98</v>
      </c>
      <c r="B28" s="22">
        <v>307</v>
      </c>
    </row>
    <row r="29" spans="1:2" ht="12" thickBot="1">
      <c r="A29" s="11" t="s">
        <v>99</v>
      </c>
      <c r="B29" s="38">
        <f>B28/B27*100</f>
        <v>0.5057743949653206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221</v>
      </c>
      <c r="D31" s="121">
        <f>B32/B31</f>
        <v>0.9909502262443439</v>
      </c>
    </row>
    <row r="32" spans="1:4" ht="11.25">
      <c r="A32" s="9" t="s">
        <v>102</v>
      </c>
      <c r="B32" s="22">
        <v>219</v>
      </c>
      <c r="D32" s="121"/>
    </row>
    <row r="33" spans="1:2" ht="11.25">
      <c r="A33" s="9" t="s">
        <v>103</v>
      </c>
      <c r="B33" s="22">
        <v>2</v>
      </c>
    </row>
    <row r="34" spans="1:2" ht="12" thickBot="1">
      <c r="A34" s="11" t="s">
        <v>104</v>
      </c>
      <c r="B34" s="39">
        <v>0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86</v>
      </c>
      <c r="D36" s="121">
        <f>B37/B36</f>
        <v>1</v>
      </c>
    </row>
    <row r="37" spans="1:2" ht="11.25">
      <c r="A37" s="9" t="s">
        <v>107</v>
      </c>
      <c r="B37" s="22">
        <v>86</v>
      </c>
    </row>
    <row r="38" spans="1:2" ht="11.25">
      <c r="A38" s="9" t="s">
        <v>108</v>
      </c>
      <c r="B38" s="22">
        <v>0</v>
      </c>
    </row>
    <row r="39" spans="1:2" ht="12" thickBot="1">
      <c r="A39" s="11" t="s">
        <v>109</v>
      </c>
      <c r="B39" s="39">
        <v>3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 selectLockedCells="1" selectUnlockedCells="1"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4"/>
  <sheetViews>
    <sheetView view="pageLayout" workbookViewId="0" topLeftCell="A46">
      <selection activeCell="A2" sqref="A2:B2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3" width="9.140625" style="6" customWidth="1"/>
    <col min="4" max="4" width="0" style="6" hidden="1" customWidth="1"/>
    <col min="5" max="16384" width="9.140625" style="6" customWidth="1"/>
  </cols>
  <sheetData>
    <row r="1" spans="1:2" ht="12">
      <c r="A1" s="204" t="s">
        <v>76</v>
      </c>
      <c r="B1" s="205"/>
    </row>
    <row r="2" spans="1:2" ht="12">
      <c r="A2" s="206" t="s">
        <v>190</v>
      </c>
      <c r="B2" s="207"/>
    </row>
    <row r="3" spans="1:2" ht="12">
      <c r="A3" s="206">
        <v>2012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>
        <v>41153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217</v>
      </c>
      <c r="D7" s="34">
        <v>5</v>
      </c>
    </row>
    <row r="8" spans="1:4" ht="11.25">
      <c r="A8" s="9" t="s">
        <v>80</v>
      </c>
      <c r="B8" s="22">
        <v>7</v>
      </c>
      <c r="D8" s="121">
        <v>0.024154589371980676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314</v>
      </c>
      <c r="D11" s="34">
        <v>435</v>
      </c>
    </row>
    <row r="12" spans="1:4" ht="11.25">
      <c r="A12" s="9" t="s">
        <v>84</v>
      </c>
      <c r="B12" s="22">
        <v>27</v>
      </c>
      <c r="D12" s="121">
        <v>0.8752515090543259</v>
      </c>
    </row>
    <row r="13" spans="1:2" ht="12" thickBot="1">
      <c r="A13" s="9" t="s">
        <v>85</v>
      </c>
      <c r="B13" s="22">
        <v>5</v>
      </c>
    </row>
    <row r="14" spans="1:2" ht="12">
      <c r="A14" s="10" t="s">
        <v>86</v>
      </c>
      <c r="B14" s="166"/>
    </row>
    <row r="15" spans="1:4" ht="11.25">
      <c r="A15" s="9" t="s">
        <v>87</v>
      </c>
      <c r="B15" s="22">
        <v>217</v>
      </c>
      <c r="D15" s="34">
        <v>184</v>
      </c>
    </row>
    <row r="16" spans="1:4" ht="11.25">
      <c r="A16" s="9" t="s">
        <v>88</v>
      </c>
      <c r="B16" s="22">
        <v>20</v>
      </c>
      <c r="D16" s="121">
        <v>0.8888888888888888</v>
      </c>
    </row>
    <row r="17" spans="1:4" ht="12.75" customHeight="1" thickBot="1">
      <c r="A17" s="11" t="s">
        <v>89</v>
      </c>
      <c r="B17" s="24">
        <f>SUM(B15-B16)/B15</f>
        <v>0.9078341013824884</v>
      </c>
      <c r="D17" s="121"/>
    </row>
    <row r="18" spans="1:2" ht="12">
      <c r="A18" s="10" t="s">
        <v>90</v>
      </c>
      <c r="B18" s="167"/>
    </row>
    <row r="19" spans="1:4" ht="11.25">
      <c r="A19" s="9" t="s">
        <v>87</v>
      </c>
      <c r="B19" s="22">
        <v>597</v>
      </c>
      <c r="D19" s="34">
        <v>572</v>
      </c>
    </row>
    <row r="20" spans="1:4" ht="11.25">
      <c r="A20" s="9" t="s">
        <v>91</v>
      </c>
      <c r="B20" s="22">
        <v>3</v>
      </c>
      <c r="D20" s="121">
        <v>0.9947826086956522</v>
      </c>
    </row>
    <row r="21" spans="1:2" s="12" customFormat="1" ht="12" thickBot="1">
      <c r="A21" s="9" t="s">
        <v>92</v>
      </c>
      <c r="B21" s="24">
        <f>SUM(B19-B20)/B19</f>
        <v>0.9949748743718593</v>
      </c>
    </row>
    <row r="22" spans="1:2" ht="12">
      <c r="A22" s="10" t="s">
        <v>93</v>
      </c>
      <c r="B22" s="167"/>
    </row>
    <row r="23" spans="1:4" ht="11.25">
      <c r="A23" s="9" t="s">
        <v>87</v>
      </c>
      <c r="B23" s="22">
        <v>1257</v>
      </c>
      <c r="D23" s="34">
        <v>1359</v>
      </c>
    </row>
    <row r="24" spans="1:4" ht="11.25">
      <c r="A24" s="9" t="s">
        <v>94</v>
      </c>
      <c r="B24" s="22">
        <v>1</v>
      </c>
      <c r="D24" s="121">
        <v>0.9992647058823529</v>
      </c>
    </row>
    <row r="25" spans="1:2" s="12" customFormat="1" ht="12" thickBot="1">
      <c r="A25" s="9" t="s">
        <v>95</v>
      </c>
      <c r="B25" s="24">
        <f>SUM(B23-B24)/B23</f>
        <v>0.9992044550517104</v>
      </c>
    </row>
    <row r="26" spans="1:2" ht="12">
      <c r="A26" s="10" t="s">
        <v>96</v>
      </c>
      <c r="B26" s="168"/>
    </row>
    <row r="27" spans="1:4" ht="12">
      <c r="A27" s="9" t="s">
        <v>97</v>
      </c>
      <c r="B27" s="22">
        <v>54640</v>
      </c>
      <c r="D27" s="40"/>
    </row>
    <row r="28" spans="1:2" ht="11.25">
      <c r="A28" s="9" t="s">
        <v>98</v>
      </c>
      <c r="B28" s="22">
        <v>288</v>
      </c>
    </row>
    <row r="29" spans="1:2" ht="12" thickBot="1">
      <c r="A29" s="11" t="s">
        <v>99</v>
      </c>
      <c r="B29" s="38">
        <f>B28/B27*100</f>
        <v>0.527086383601757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212</v>
      </c>
      <c r="D31" s="121">
        <v>0.9886363636363636</v>
      </c>
    </row>
    <row r="32" spans="1:5" ht="11.25">
      <c r="A32" s="9" t="s">
        <v>102</v>
      </c>
      <c r="B32" s="22">
        <v>211</v>
      </c>
      <c r="D32" s="121"/>
      <c r="E32" s="34"/>
    </row>
    <row r="33" spans="1:5" ht="12.75">
      <c r="A33" s="9" t="s">
        <v>103</v>
      </c>
      <c r="B33" s="22">
        <f>B31-B32</f>
        <v>1</v>
      </c>
      <c r="E33"/>
    </row>
    <row r="34" spans="1:5" ht="13.5" thickBot="1">
      <c r="A34" s="11" t="s">
        <v>104</v>
      </c>
      <c r="B34" s="22">
        <v>27</v>
      </c>
      <c r="E34"/>
    </row>
    <row r="35" spans="1:5" ht="12.75">
      <c r="A35" s="10" t="s">
        <v>105</v>
      </c>
      <c r="B35" s="167"/>
      <c r="E35"/>
    </row>
    <row r="36" spans="1:4" ht="11.25">
      <c r="A36" s="9" t="s">
        <v>106</v>
      </c>
      <c r="B36" s="22">
        <v>76</v>
      </c>
      <c r="D36" s="121">
        <v>0.9805825242718447</v>
      </c>
    </row>
    <row r="37" spans="1:2" ht="11.25">
      <c r="A37" s="9" t="s">
        <v>107</v>
      </c>
      <c r="B37" s="22">
        <v>74</v>
      </c>
    </row>
    <row r="38" spans="1:2" ht="11.25">
      <c r="A38" s="9" t="s">
        <v>108</v>
      </c>
      <c r="B38" s="22">
        <f>B36-B37</f>
        <v>2</v>
      </c>
    </row>
    <row r="39" spans="1:2" ht="12" thickBot="1">
      <c r="A39" s="11" t="s">
        <v>109</v>
      </c>
      <c r="B39" s="22">
        <v>4</v>
      </c>
    </row>
    <row r="40" spans="1:2" ht="12" thickBot="1">
      <c r="A40" s="13" t="s">
        <v>110</v>
      </c>
      <c r="B40" s="92" t="s">
        <v>111</v>
      </c>
    </row>
    <row r="41" spans="1:2" ht="12" thickBot="1">
      <c r="A41" s="14" t="s">
        <v>120</v>
      </c>
      <c r="B41" s="93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r:id="rId1"/>
  <headerFooter>
    <oddFooter>&amp;CCONFIDENTIAL PER WAC 480-07-160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3" width="9.140625" style="6" customWidth="1"/>
    <col min="4" max="4" width="0" style="6" hidden="1" customWidth="1"/>
    <col min="5" max="16384" width="9.140625" style="6" customWidth="1"/>
  </cols>
  <sheetData>
    <row r="1" spans="1:2" ht="12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2012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>
        <v>41122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207</v>
      </c>
      <c r="D7" s="34">
        <f>B7-B8</f>
        <v>5</v>
      </c>
    </row>
    <row r="8" spans="1:4" ht="11.25">
      <c r="A8" s="9" t="s">
        <v>80</v>
      </c>
      <c r="B8" s="22">
        <v>202</v>
      </c>
      <c r="D8" s="121">
        <f>D7/B7</f>
        <v>0.024154589371980676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497</v>
      </c>
      <c r="D11" s="34">
        <f>B11-B12</f>
        <v>435</v>
      </c>
    </row>
    <row r="12" spans="1:4" ht="11.25">
      <c r="A12" s="9" t="s">
        <v>84</v>
      </c>
      <c r="B12" s="22">
        <v>62</v>
      </c>
      <c r="D12" s="121">
        <f>D11/B11</f>
        <v>0.8752515090543259</v>
      </c>
    </row>
    <row r="13" spans="1:2" ht="12" thickBot="1">
      <c r="A13" s="9" t="s">
        <v>85</v>
      </c>
      <c r="B13" s="22">
        <v>0</v>
      </c>
    </row>
    <row r="14" spans="1:2" ht="12">
      <c r="A14" s="10" t="s">
        <v>86</v>
      </c>
      <c r="B14" s="166"/>
    </row>
    <row r="15" spans="1:4" ht="11.25">
      <c r="A15" s="9" t="s">
        <v>87</v>
      </c>
      <c r="B15" s="22">
        <v>207</v>
      </c>
      <c r="D15" s="34">
        <f>B15-B16</f>
        <v>184</v>
      </c>
    </row>
    <row r="16" spans="1:4" ht="11.25">
      <c r="A16" s="9" t="s">
        <v>88</v>
      </c>
      <c r="B16" s="22">
        <v>23</v>
      </c>
      <c r="D16" s="121">
        <f>D15/B15</f>
        <v>0.8888888888888888</v>
      </c>
    </row>
    <row r="17" spans="1:4" ht="12.75" customHeight="1" thickBot="1">
      <c r="A17" s="11" t="s">
        <v>89</v>
      </c>
      <c r="B17" s="24">
        <f>SUM(B15-B16)/B15</f>
        <v>0.8888888888888888</v>
      </c>
      <c r="D17" s="121"/>
    </row>
    <row r="18" spans="1:2" ht="12">
      <c r="A18" s="10" t="s">
        <v>90</v>
      </c>
      <c r="B18" s="167"/>
    </row>
    <row r="19" spans="1:4" ht="11.25">
      <c r="A19" s="9" t="s">
        <v>87</v>
      </c>
      <c r="B19" s="22">
        <v>575</v>
      </c>
      <c r="D19" s="34">
        <f>B19-B20</f>
        <v>572</v>
      </c>
    </row>
    <row r="20" spans="1:4" ht="11.25">
      <c r="A20" s="9" t="s">
        <v>91</v>
      </c>
      <c r="B20" s="22">
        <v>3</v>
      </c>
      <c r="D20" s="121">
        <f>D19/B19</f>
        <v>0.9947826086956522</v>
      </c>
    </row>
    <row r="21" spans="1:2" s="12" customFormat="1" ht="12" thickBot="1">
      <c r="A21" s="9" t="s">
        <v>92</v>
      </c>
      <c r="B21" s="24">
        <f>SUM(B19-B20)/B19</f>
        <v>0.9947826086956522</v>
      </c>
    </row>
    <row r="22" spans="1:2" ht="12">
      <c r="A22" s="10" t="s">
        <v>93</v>
      </c>
      <c r="B22" s="167"/>
    </row>
    <row r="23" spans="1:4" ht="11.25">
      <c r="A23" s="9" t="s">
        <v>87</v>
      </c>
      <c r="B23" s="22">
        <v>1360</v>
      </c>
      <c r="D23" s="34">
        <f>B23-B24</f>
        <v>1359</v>
      </c>
    </row>
    <row r="24" spans="1:4" ht="11.25">
      <c r="A24" s="9" t="s">
        <v>94</v>
      </c>
      <c r="B24" s="22">
        <v>1</v>
      </c>
      <c r="D24" s="121">
        <f>D23/B23</f>
        <v>0.9992647058823529</v>
      </c>
    </row>
    <row r="25" spans="1:2" s="12" customFormat="1" ht="12" thickBot="1">
      <c r="A25" s="9" t="s">
        <v>95</v>
      </c>
      <c r="B25" s="24">
        <f>SUM(B23-B24)/B23</f>
        <v>0.9992647058823529</v>
      </c>
    </row>
    <row r="26" spans="1:2" ht="12">
      <c r="A26" s="10" t="s">
        <v>96</v>
      </c>
      <c r="B26" s="168"/>
    </row>
    <row r="27" spans="1:4" ht="12">
      <c r="A27" s="9" t="s">
        <v>97</v>
      </c>
      <c r="B27" s="22">
        <v>54805</v>
      </c>
      <c r="D27" s="40"/>
    </row>
    <row r="28" spans="1:2" ht="11.25">
      <c r="A28" s="9" t="s">
        <v>98</v>
      </c>
      <c r="B28" s="22">
        <v>455</v>
      </c>
    </row>
    <row r="29" spans="1:2" ht="12" thickBot="1">
      <c r="A29" s="11" t="s">
        <v>99</v>
      </c>
      <c r="B29" s="38">
        <f>B28/B27*100</f>
        <v>0.8302162211477054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352</v>
      </c>
      <c r="D31" s="121">
        <f>B32/B31</f>
        <v>0.9886363636363636</v>
      </c>
    </row>
    <row r="32" spans="1:5" ht="11.25">
      <c r="A32" s="9" t="s">
        <v>102</v>
      </c>
      <c r="B32" s="22">
        <v>348</v>
      </c>
      <c r="D32" s="121"/>
      <c r="E32" s="34"/>
    </row>
    <row r="33" spans="1:2" ht="11.25">
      <c r="A33" s="9" t="s">
        <v>103</v>
      </c>
      <c r="B33" s="22">
        <f>B31-B32</f>
        <v>4</v>
      </c>
    </row>
    <row r="34" spans="1:2" ht="12" thickBot="1">
      <c r="A34" s="11" t="s">
        <v>104</v>
      </c>
      <c r="B34" s="22">
        <v>45</v>
      </c>
    </row>
    <row r="35" spans="1:2" ht="12">
      <c r="A35" s="10" t="s">
        <v>105</v>
      </c>
      <c r="B35" s="167"/>
    </row>
    <row r="36" spans="1:4" ht="11.25">
      <c r="A36" s="9" t="s">
        <v>106</v>
      </c>
      <c r="B36" s="22">
        <v>103</v>
      </c>
      <c r="D36" s="121">
        <f>B37/B36</f>
        <v>0.9805825242718447</v>
      </c>
    </row>
    <row r="37" spans="1:2" ht="11.25">
      <c r="A37" s="9" t="s">
        <v>107</v>
      </c>
      <c r="B37" s="22">
        <v>101</v>
      </c>
    </row>
    <row r="38" spans="1:2" ht="11.25">
      <c r="A38" s="9" t="s">
        <v>108</v>
      </c>
      <c r="B38" s="22">
        <f>B36-B37</f>
        <v>2</v>
      </c>
    </row>
    <row r="39" spans="1:2" ht="12" thickBot="1">
      <c r="A39" s="11" t="s">
        <v>109</v>
      </c>
      <c r="B39" s="22">
        <v>1</v>
      </c>
    </row>
    <row r="40" spans="1:2" ht="12" thickBot="1">
      <c r="A40" s="13" t="s">
        <v>110</v>
      </c>
      <c r="B40" s="92" t="s">
        <v>111</v>
      </c>
    </row>
    <row r="41" spans="1:2" ht="12" thickBot="1">
      <c r="A41" s="14" t="s">
        <v>120</v>
      </c>
      <c r="B41" s="93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3" width="9.140625" style="6" customWidth="1"/>
    <col min="4" max="4" width="0" style="6" hidden="1" customWidth="1"/>
    <col min="5" max="16384" width="9.140625" style="6" customWidth="1"/>
  </cols>
  <sheetData>
    <row r="1" spans="1:2" ht="12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2012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>
        <v>41091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173</v>
      </c>
      <c r="D7" s="34">
        <f>B7-B8</f>
        <v>2</v>
      </c>
    </row>
    <row r="8" spans="1:4" ht="11.25">
      <c r="A8" s="9" t="s">
        <v>80</v>
      </c>
      <c r="B8" s="22">
        <v>171</v>
      </c>
      <c r="D8" s="121">
        <f>D7/B7</f>
        <v>0.011560693641618497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590</v>
      </c>
      <c r="D11" s="34">
        <f>B11-B12</f>
        <v>507</v>
      </c>
    </row>
    <row r="12" spans="1:4" ht="11.25">
      <c r="A12" s="9" t="s">
        <v>84</v>
      </c>
      <c r="B12" s="22">
        <v>83</v>
      </c>
      <c r="D12" s="121">
        <f>D11/B11</f>
        <v>0.8593220338983051</v>
      </c>
    </row>
    <row r="13" spans="1:2" ht="12" thickBot="1">
      <c r="A13" s="9" t="s">
        <v>85</v>
      </c>
      <c r="B13" s="22">
        <v>5</v>
      </c>
    </row>
    <row r="14" spans="1:2" ht="12">
      <c r="A14" s="10" t="s">
        <v>86</v>
      </c>
      <c r="B14" s="166"/>
    </row>
    <row r="15" spans="1:4" ht="11.25">
      <c r="A15" s="9" t="s">
        <v>87</v>
      </c>
      <c r="B15" s="22">
        <v>173</v>
      </c>
      <c r="D15" s="34">
        <f>B15-B16</f>
        <v>159</v>
      </c>
    </row>
    <row r="16" spans="1:4" ht="11.25">
      <c r="A16" s="9" t="s">
        <v>88</v>
      </c>
      <c r="B16" s="22">
        <v>14</v>
      </c>
      <c r="D16" s="121">
        <f>D15/B15</f>
        <v>0.9190751445086706</v>
      </c>
    </row>
    <row r="17" spans="1:4" ht="12.75" customHeight="1" thickBot="1">
      <c r="A17" s="11" t="s">
        <v>89</v>
      </c>
      <c r="B17" s="24">
        <f>SUM(B15-B16)/B15</f>
        <v>0.9190751445086706</v>
      </c>
      <c r="D17" s="121"/>
    </row>
    <row r="18" spans="1:2" ht="12">
      <c r="A18" s="10" t="s">
        <v>90</v>
      </c>
      <c r="B18" s="167"/>
    </row>
    <row r="19" spans="1:4" ht="11.25">
      <c r="A19" s="9" t="s">
        <v>87</v>
      </c>
      <c r="B19" s="22">
        <v>582</v>
      </c>
      <c r="D19" s="34">
        <f>B19-B20</f>
        <v>581</v>
      </c>
    </row>
    <row r="20" spans="1:4" ht="11.25">
      <c r="A20" s="9" t="s">
        <v>91</v>
      </c>
      <c r="B20" s="22">
        <v>1</v>
      </c>
      <c r="D20" s="121">
        <f>D19/B19</f>
        <v>0.9982817869415808</v>
      </c>
    </row>
    <row r="21" spans="1:2" s="12" customFormat="1" ht="12" thickBot="1">
      <c r="A21" s="9" t="s">
        <v>92</v>
      </c>
      <c r="B21" s="24">
        <f>SUM(B19-B20)/B19</f>
        <v>0.9982817869415808</v>
      </c>
    </row>
    <row r="22" spans="1:2" ht="12">
      <c r="A22" s="10" t="s">
        <v>93</v>
      </c>
      <c r="B22" s="167"/>
    </row>
    <row r="23" spans="1:4" ht="11.25">
      <c r="A23" s="9" t="s">
        <v>87</v>
      </c>
      <c r="B23" s="22">
        <v>1338</v>
      </c>
      <c r="D23" s="34">
        <f>B23-B24</f>
        <v>1337</v>
      </c>
    </row>
    <row r="24" spans="1:4" ht="11.25">
      <c r="A24" s="9" t="s">
        <v>94</v>
      </c>
      <c r="B24" s="22">
        <v>1</v>
      </c>
      <c r="D24" s="121">
        <f>D23/B23</f>
        <v>0.9992526158445441</v>
      </c>
    </row>
    <row r="25" spans="1:2" s="12" customFormat="1" ht="12" thickBot="1">
      <c r="A25" s="9" t="s">
        <v>95</v>
      </c>
      <c r="B25" s="24">
        <f>SUM(B23-B24)/B23</f>
        <v>0.9992526158445441</v>
      </c>
    </row>
    <row r="26" spans="1:2" ht="12">
      <c r="A26" s="10" t="s">
        <v>96</v>
      </c>
      <c r="B26" s="168"/>
    </row>
    <row r="27" spans="1:4" ht="12">
      <c r="A27" s="9" t="s">
        <v>97</v>
      </c>
      <c r="B27" s="22">
        <v>55201</v>
      </c>
      <c r="D27" s="40"/>
    </row>
    <row r="28" spans="1:2" ht="11.25">
      <c r="A28" s="9" t="s">
        <v>98</v>
      </c>
      <c r="B28" s="22">
        <v>495</v>
      </c>
    </row>
    <row r="29" spans="1:2" ht="12" thickBot="1">
      <c r="A29" s="11" t="s">
        <v>99</v>
      </c>
      <c r="B29" s="38">
        <f>B28/B27*100</f>
        <v>0.8967228854549737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399</v>
      </c>
      <c r="D31" s="121">
        <f>B32/B31</f>
        <v>0.9699248120300752</v>
      </c>
    </row>
    <row r="32" spans="1:5" ht="11.25">
      <c r="A32" s="9" t="s">
        <v>102</v>
      </c>
      <c r="B32" s="22">
        <v>387</v>
      </c>
      <c r="D32" s="121"/>
      <c r="E32" s="34"/>
    </row>
    <row r="33" spans="1:2" ht="11.25">
      <c r="A33" s="9" t="s">
        <v>103</v>
      </c>
      <c r="B33" s="22">
        <f>B31-B32</f>
        <v>12</v>
      </c>
    </row>
    <row r="34" spans="1:2" ht="12" thickBot="1">
      <c r="A34" s="11" t="s">
        <v>104</v>
      </c>
      <c r="B34" s="22">
        <v>93</v>
      </c>
    </row>
    <row r="35" spans="1:2" ht="12">
      <c r="A35" s="10" t="s">
        <v>105</v>
      </c>
      <c r="B35" s="167"/>
    </row>
    <row r="36" spans="1:4" ht="11.25">
      <c r="A36" s="9" t="s">
        <v>106</v>
      </c>
      <c r="B36" s="22">
        <v>96</v>
      </c>
      <c r="D36" s="121">
        <f>B37/B36</f>
        <v>0.9479166666666666</v>
      </c>
    </row>
    <row r="37" spans="1:2" ht="11.25">
      <c r="A37" s="9" t="s">
        <v>107</v>
      </c>
      <c r="B37" s="22">
        <v>91</v>
      </c>
    </row>
    <row r="38" spans="1:2" ht="11.25">
      <c r="A38" s="9" t="s">
        <v>108</v>
      </c>
      <c r="B38" s="22">
        <f>B36-B37</f>
        <v>5</v>
      </c>
    </row>
    <row r="39" spans="1:2" ht="12" thickBot="1">
      <c r="A39" s="11" t="s">
        <v>109</v>
      </c>
      <c r="B39" s="22">
        <v>6</v>
      </c>
    </row>
    <row r="40" spans="1:2" ht="12" thickBot="1">
      <c r="A40" s="13" t="s">
        <v>110</v>
      </c>
      <c r="B40" s="92" t="s">
        <v>111</v>
      </c>
    </row>
    <row r="41" spans="1:2" ht="12" thickBot="1">
      <c r="A41" s="14" t="s">
        <v>120</v>
      </c>
      <c r="B41" s="93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3" width="9.140625" style="6" customWidth="1"/>
    <col min="4" max="4" width="0" style="6" hidden="1" customWidth="1"/>
    <col min="5" max="16384" width="9.140625" style="6" customWidth="1"/>
  </cols>
  <sheetData>
    <row r="1" spans="1:2" ht="12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2012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>
        <v>41061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195</v>
      </c>
      <c r="D7" s="34">
        <f>B7-B8</f>
        <v>188</v>
      </c>
    </row>
    <row r="8" spans="1:4" ht="11.25">
      <c r="A8" s="9" t="s">
        <v>80</v>
      </c>
      <c r="B8" s="22">
        <v>7</v>
      </c>
      <c r="D8" s="121">
        <f>D7/B7</f>
        <v>0.9641025641025641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417</v>
      </c>
      <c r="D11" s="34">
        <f>B11-B12</f>
        <v>363</v>
      </c>
    </row>
    <row r="12" spans="1:4" ht="11.25">
      <c r="A12" s="9" t="s">
        <v>84</v>
      </c>
      <c r="B12" s="22">
        <v>54</v>
      </c>
      <c r="D12" s="121">
        <f>D11/B11</f>
        <v>0.8705035971223022</v>
      </c>
    </row>
    <row r="13" spans="1:2" ht="12" thickBot="1">
      <c r="A13" s="9" t="s">
        <v>85</v>
      </c>
      <c r="B13" s="22">
        <v>1</v>
      </c>
    </row>
    <row r="14" spans="1:2" ht="12">
      <c r="A14" s="10" t="s">
        <v>86</v>
      </c>
      <c r="B14" s="166"/>
    </row>
    <row r="15" spans="1:4" ht="11.25">
      <c r="A15" s="9" t="s">
        <v>87</v>
      </c>
      <c r="B15" s="22">
        <v>195</v>
      </c>
      <c r="D15" s="34">
        <f>B15-B16</f>
        <v>178</v>
      </c>
    </row>
    <row r="16" spans="1:4" ht="11.25">
      <c r="A16" s="9" t="s">
        <v>88</v>
      </c>
      <c r="B16" s="22">
        <v>17</v>
      </c>
      <c r="D16" s="121">
        <f>D15/B15</f>
        <v>0.9128205128205128</v>
      </c>
    </row>
    <row r="17" spans="1:4" ht="12.75" customHeight="1" thickBot="1">
      <c r="A17" s="11" t="s">
        <v>89</v>
      </c>
      <c r="B17" s="24">
        <f>SUM(B15-B16)/B15</f>
        <v>0.9128205128205128</v>
      </c>
      <c r="D17" s="121"/>
    </row>
    <row r="18" spans="1:2" ht="12">
      <c r="A18" s="10" t="s">
        <v>90</v>
      </c>
      <c r="B18" s="167"/>
    </row>
    <row r="19" spans="1:4" ht="11.25">
      <c r="A19" s="9" t="s">
        <v>87</v>
      </c>
      <c r="B19" s="22">
        <v>660</v>
      </c>
      <c r="D19" s="34">
        <f>B19-B20</f>
        <v>659</v>
      </c>
    </row>
    <row r="20" spans="1:4" ht="11.25">
      <c r="A20" s="9" t="s">
        <v>91</v>
      </c>
      <c r="B20" s="22">
        <v>1</v>
      </c>
      <c r="D20" s="121">
        <f>D19/B19</f>
        <v>0.9984848484848485</v>
      </c>
    </row>
    <row r="21" spans="1:2" s="12" customFormat="1" ht="12" thickBot="1">
      <c r="A21" s="9" t="s">
        <v>92</v>
      </c>
      <c r="B21" s="24">
        <f>SUM(B19-B20)/B19</f>
        <v>0.9984848484848485</v>
      </c>
    </row>
    <row r="22" spans="1:2" ht="12">
      <c r="A22" s="10" t="s">
        <v>93</v>
      </c>
      <c r="B22" s="167"/>
    </row>
    <row r="23" spans="1:4" ht="11.25">
      <c r="A23" s="9" t="s">
        <v>87</v>
      </c>
      <c r="B23" s="22">
        <v>1341</v>
      </c>
      <c r="D23" s="34">
        <f>B23-B24</f>
        <v>1340</v>
      </c>
    </row>
    <row r="24" spans="1:4" ht="11.25">
      <c r="A24" s="9" t="s">
        <v>94</v>
      </c>
      <c r="B24" s="22">
        <v>1</v>
      </c>
      <c r="D24" s="121">
        <f>D23/B23</f>
        <v>0.9992542878448919</v>
      </c>
    </row>
    <row r="25" spans="1:2" s="12" customFormat="1" ht="12" thickBot="1">
      <c r="A25" s="9" t="s">
        <v>95</v>
      </c>
      <c r="B25" s="24">
        <f>SUM(B23-B24)/B23</f>
        <v>0.9992542878448919</v>
      </c>
    </row>
    <row r="26" spans="1:2" ht="12">
      <c r="A26" s="10" t="s">
        <v>96</v>
      </c>
      <c r="B26" s="168"/>
    </row>
    <row r="27" spans="1:4" ht="12">
      <c r="A27" s="9" t="s">
        <v>97</v>
      </c>
      <c r="B27" s="22">
        <v>55502</v>
      </c>
      <c r="D27" s="40"/>
    </row>
    <row r="28" spans="1:2" ht="11.25">
      <c r="A28" s="9" t="s">
        <v>98</v>
      </c>
      <c r="B28" s="22">
        <v>396</v>
      </c>
    </row>
    <row r="29" spans="1:2" ht="12" thickBot="1">
      <c r="A29" s="11" t="s">
        <v>99</v>
      </c>
      <c r="B29" s="38">
        <f>B28/B27*100</f>
        <v>0.7134878022413607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312</v>
      </c>
      <c r="D31" s="121">
        <f>B32/B31</f>
        <v>0.9615384615384616</v>
      </c>
    </row>
    <row r="32" spans="1:5" ht="11.25">
      <c r="A32" s="9" t="s">
        <v>102</v>
      </c>
      <c r="B32" s="22">
        <v>300</v>
      </c>
      <c r="D32" s="121"/>
      <c r="E32" s="34"/>
    </row>
    <row r="33" spans="1:2" ht="11.25">
      <c r="A33" s="9" t="s">
        <v>103</v>
      </c>
      <c r="B33" s="22">
        <f>B31-B32</f>
        <v>12</v>
      </c>
    </row>
    <row r="34" spans="1:2" ht="12" thickBot="1">
      <c r="A34" s="11" t="s">
        <v>104</v>
      </c>
      <c r="B34" s="22">
        <v>21</v>
      </c>
    </row>
    <row r="35" spans="1:2" ht="12">
      <c r="A35" s="10" t="s">
        <v>105</v>
      </c>
      <c r="B35" s="167"/>
    </row>
    <row r="36" spans="1:4" ht="11.25">
      <c r="A36" s="9" t="s">
        <v>106</v>
      </c>
      <c r="B36" s="22">
        <v>84</v>
      </c>
      <c r="D36" s="121">
        <f>B37/B36</f>
        <v>0.9166666666666666</v>
      </c>
    </row>
    <row r="37" spans="1:2" ht="11.25">
      <c r="A37" s="9" t="s">
        <v>107</v>
      </c>
      <c r="B37" s="22">
        <v>77</v>
      </c>
    </row>
    <row r="38" spans="1:2" ht="11.25">
      <c r="A38" s="9" t="s">
        <v>108</v>
      </c>
      <c r="B38" s="22">
        <f>B36-B37</f>
        <v>7</v>
      </c>
    </row>
    <row r="39" spans="1:2" ht="12" thickBot="1">
      <c r="A39" s="11" t="s">
        <v>109</v>
      </c>
      <c r="B39" s="22">
        <v>1</v>
      </c>
    </row>
    <row r="40" spans="1:2" ht="12" thickBot="1">
      <c r="A40" s="13" t="s">
        <v>110</v>
      </c>
      <c r="B40" s="92" t="s">
        <v>111</v>
      </c>
    </row>
    <row r="41" spans="1:2" ht="12" thickBot="1">
      <c r="A41" s="14" t="s">
        <v>120</v>
      </c>
      <c r="B41" s="93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3" width="9.140625" style="6" customWidth="1"/>
    <col min="4" max="4" width="0" style="6" hidden="1" customWidth="1"/>
    <col min="5" max="16384" width="9.140625" style="6" customWidth="1"/>
  </cols>
  <sheetData>
    <row r="1" spans="1:2" ht="12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2012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>
        <v>41030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214</v>
      </c>
      <c r="D7" s="34">
        <f>B7-B8</f>
        <v>208</v>
      </c>
    </row>
    <row r="8" spans="1:4" ht="11.25">
      <c r="A8" s="9" t="s">
        <v>80</v>
      </c>
      <c r="B8" s="22">
        <v>6</v>
      </c>
      <c r="D8" s="121">
        <f>D7/B7</f>
        <v>0.9719626168224299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379</v>
      </c>
      <c r="D11" s="34">
        <f>B11-B12</f>
        <v>344</v>
      </c>
    </row>
    <row r="12" spans="1:4" ht="11.25">
      <c r="A12" s="9" t="s">
        <v>84</v>
      </c>
      <c r="B12" s="22">
        <v>35</v>
      </c>
      <c r="D12" s="121">
        <f>D11/B11</f>
        <v>0.9076517150395779</v>
      </c>
    </row>
    <row r="13" spans="1:2" ht="12" thickBot="1">
      <c r="A13" s="9" t="s">
        <v>85</v>
      </c>
      <c r="B13" s="22">
        <v>3</v>
      </c>
    </row>
    <row r="14" spans="1:2" ht="12">
      <c r="A14" s="10" t="s">
        <v>86</v>
      </c>
      <c r="B14" s="166"/>
    </row>
    <row r="15" spans="1:4" ht="11.25">
      <c r="A15" s="9" t="s">
        <v>87</v>
      </c>
      <c r="B15" s="22">
        <v>214</v>
      </c>
      <c r="D15" s="34">
        <f>B15-B16</f>
        <v>193</v>
      </c>
    </row>
    <row r="16" spans="1:4" ht="11.25">
      <c r="A16" s="9" t="s">
        <v>88</v>
      </c>
      <c r="B16" s="22">
        <v>21</v>
      </c>
      <c r="D16" s="121">
        <f>D15/B15</f>
        <v>0.9018691588785047</v>
      </c>
    </row>
    <row r="17" spans="1:4" ht="12.75" customHeight="1" thickBot="1">
      <c r="A17" s="11" t="s">
        <v>89</v>
      </c>
      <c r="B17" s="24">
        <f>SUM(B15-B16)/B15</f>
        <v>0.9018691588785047</v>
      </c>
      <c r="D17" s="121"/>
    </row>
    <row r="18" spans="1:2" ht="12">
      <c r="A18" s="10" t="s">
        <v>90</v>
      </c>
      <c r="B18" s="167"/>
    </row>
    <row r="19" spans="1:4" ht="11.25">
      <c r="A19" s="9" t="s">
        <v>87</v>
      </c>
      <c r="B19" s="22">
        <v>785</v>
      </c>
      <c r="D19" s="34">
        <f>B19-B20</f>
        <v>784</v>
      </c>
    </row>
    <row r="20" spans="1:4" ht="11.25">
      <c r="A20" s="9" t="s">
        <v>91</v>
      </c>
      <c r="B20" s="22">
        <v>1</v>
      </c>
      <c r="D20" s="121">
        <f>D19/B19</f>
        <v>0.9987261146496815</v>
      </c>
    </row>
    <row r="21" spans="1:2" s="12" customFormat="1" ht="12" thickBot="1">
      <c r="A21" s="9" t="s">
        <v>92</v>
      </c>
      <c r="B21" s="24">
        <f>SUM(B19-B20)/B19</f>
        <v>0.9987261146496815</v>
      </c>
    </row>
    <row r="22" spans="1:2" ht="12">
      <c r="A22" s="10" t="s">
        <v>93</v>
      </c>
      <c r="B22" s="167"/>
    </row>
    <row r="23" spans="1:4" ht="11.25">
      <c r="A23" s="9" t="s">
        <v>87</v>
      </c>
      <c r="B23" s="22">
        <v>1327</v>
      </c>
      <c r="D23" s="34">
        <f>B23-B24</f>
        <v>1327</v>
      </c>
    </row>
    <row r="24" spans="1:4" ht="11.25">
      <c r="A24" s="9" t="s">
        <v>94</v>
      </c>
      <c r="B24" s="22">
        <v>0</v>
      </c>
      <c r="D24" s="121">
        <f>D23/B23</f>
        <v>1</v>
      </c>
    </row>
    <row r="25" spans="1:2" s="12" customFormat="1" ht="12" thickBot="1">
      <c r="A25" s="9" t="s">
        <v>95</v>
      </c>
      <c r="B25" s="24">
        <f>SUM(B23-B24)/B23</f>
        <v>1</v>
      </c>
    </row>
    <row r="26" spans="1:2" ht="12">
      <c r="A26" s="10" t="s">
        <v>96</v>
      </c>
      <c r="B26" s="168"/>
    </row>
    <row r="27" spans="1:4" ht="12">
      <c r="A27" s="9" t="s">
        <v>97</v>
      </c>
      <c r="B27" s="22">
        <v>55800</v>
      </c>
      <c r="D27" s="40"/>
    </row>
    <row r="28" spans="1:2" ht="11.25">
      <c r="A28" s="9" t="s">
        <v>98</v>
      </c>
      <c r="B28" s="22">
        <v>349</v>
      </c>
    </row>
    <row r="29" spans="1:2" ht="12" thickBot="1">
      <c r="A29" s="11" t="s">
        <v>99</v>
      </c>
      <c r="B29" s="38">
        <f>B28/B27*100</f>
        <v>0.6254480286738352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283</v>
      </c>
      <c r="D31" s="121">
        <f>B32/B31</f>
        <v>0.9823321554770318</v>
      </c>
    </row>
    <row r="32" spans="1:5" ht="11.25">
      <c r="A32" s="9" t="s">
        <v>102</v>
      </c>
      <c r="B32" s="22">
        <v>278</v>
      </c>
      <c r="D32" s="121"/>
      <c r="E32" s="34"/>
    </row>
    <row r="33" spans="1:2" ht="11.25">
      <c r="A33" s="9" t="s">
        <v>103</v>
      </c>
      <c r="B33" s="22">
        <v>4</v>
      </c>
    </row>
    <row r="34" spans="1:2" ht="12" thickBot="1">
      <c r="A34" s="11" t="s">
        <v>104</v>
      </c>
      <c r="B34" s="22">
        <v>30</v>
      </c>
    </row>
    <row r="35" spans="1:2" ht="12">
      <c r="A35" s="10" t="s">
        <v>105</v>
      </c>
      <c r="B35" s="167"/>
    </row>
    <row r="36" spans="1:4" ht="11.25">
      <c r="A36" s="9" t="s">
        <v>106</v>
      </c>
      <c r="B36" s="22">
        <v>66</v>
      </c>
      <c r="D36" s="121">
        <f>B37/B36</f>
        <v>1</v>
      </c>
    </row>
    <row r="37" spans="1:2" ht="11.25">
      <c r="A37" s="9" t="s">
        <v>107</v>
      </c>
      <c r="B37" s="22">
        <v>66</v>
      </c>
    </row>
    <row r="38" spans="1:2" ht="11.25">
      <c r="A38" s="9" t="s">
        <v>108</v>
      </c>
      <c r="B38" s="22">
        <f>B36-B37</f>
        <v>0</v>
      </c>
    </row>
    <row r="39" spans="1:2" ht="12" thickBot="1">
      <c r="A39" s="11" t="s">
        <v>109</v>
      </c>
      <c r="B39" s="22">
        <v>3</v>
      </c>
    </row>
    <row r="40" spans="1:2" ht="12" thickBot="1">
      <c r="A40" s="13" t="s">
        <v>110</v>
      </c>
      <c r="B40" s="92" t="s">
        <v>111</v>
      </c>
    </row>
    <row r="41" spans="1:2" ht="12" thickBot="1">
      <c r="A41" s="14" t="s">
        <v>120</v>
      </c>
      <c r="B41" s="93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3" width="9.140625" style="6" customWidth="1"/>
    <col min="4" max="4" width="0" style="6" hidden="1" customWidth="1"/>
    <col min="5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2012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>
        <v>41000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260</v>
      </c>
      <c r="D7" s="34">
        <f>B7-B8</f>
        <v>243</v>
      </c>
    </row>
    <row r="8" spans="1:4" ht="11.25">
      <c r="A8" s="9" t="s">
        <v>80</v>
      </c>
      <c r="B8" s="22">
        <v>17</v>
      </c>
      <c r="D8" s="121">
        <f>D7/B7</f>
        <v>0.9346153846153846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561</v>
      </c>
      <c r="D11" s="34">
        <f>B11-B12</f>
        <v>523</v>
      </c>
    </row>
    <row r="12" spans="1:4" ht="11.25">
      <c r="A12" s="9" t="s">
        <v>84</v>
      </c>
      <c r="B12" s="22">
        <v>38</v>
      </c>
      <c r="D12" s="121">
        <f>D11/B11</f>
        <v>0.9322638146167558</v>
      </c>
    </row>
    <row r="13" spans="1:2" ht="12" thickBot="1">
      <c r="A13" s="9" t="s">
        <v>85</v>
      </c>
      <c r="B13" s="22">
        <v>4</v>
      </c>
    </row>
    <row r="14" spans="1:2" ht="12">
      <c r="A14" s="10" t="s">
        <v>86</v>
      </c>
      <c r="B14" s="166"/>
    </row>
    <row r="15" spans="1:4" ht="12" customHeight="1">
      <c r="A15" s="9" t="s">
        <v>87</v>
      </c>
      <c r="B15" s="22">
        <v>251</v>
      </c>
      <c r="D15" s="34">
        <f>B15-B16</f>
        <v>212</v>
      </c>
    </row>
    <row r="16" spans="1:4" ht="12" customHeight="1">
      <c r="A16" s="9" t="s">
        <v>88</v>
      </c>
      <c r="B16" s="22">
        <v>39</v>
      </c>
      <c r="D16" s="121">
        <f>D15/B15</f>
        <v>0.8446215139442231</v>
      </c>
    </row>
    <row r="17" spans="1:4" ht="12.75" customHeight="1" thickBot="1">
      <c r="A17" s="11" t="s">
        <v>89</v>
      </c>
      <c r="B17" s="24">
        <f>SUM(B15-B16)/B15</f>
        <v>0.8446215139442231</v>
      </c>
      <c r="D17" s="121"/>
    </row>
    <row r="18" spans="1:2" ht="12">
      <c r="A18" s="10" t="s">
        <v>90</v>
      </c>
      <c r="B18" s="167"/>
    </row>
    <row r="19" spans="1:4" ht="11.25">
      <c r="A19" s="9" t="s">
        <v>87</v>
      </c>
      <c r="B19" s="22">
        <v>756</v>
      </c>
      <c r="D19" s="34">
        <f>B19-B20</f>
        <v>754</v>
      </c>
    </row>
    <row r="20" spans="1:4" ht="11.25">
      <c r="A20" s="9" t="s">
        <v>91</v>
      </c>
      <c r="B20" s="22">
        <v>2</v>
      </c>
      <c r="D20" s="121">
        <f>D19/B19</f>
        <v>0.9973544973544973</v>
      </c>
    </row>
    <row r="21" spans="1:2" s="12" customFormat="1" ht="12" thickBot="1">
      <c r="A21" s="9" t="s">
        <v>92</v>
      </c>
      <c r="B21" s="24">
        <f>SUM(B19-B20)/B19</f>
        <v>0.9973544973544973</v>
      </c>
    </row>
    <row r="22" spans="1:2" ht="12">
      <c r="A22" s="10" t="s">
        <v>93</v>
      </c>
      <c r="B22" s="167"/>
    </row>
    <row r="23" spans="1:4" ht="11.25">
      <c r="A23" s="9" t="s">
        <v>87</v>
      </c>
      <c r="B23" s="22">
        <v>1308</v>
      </c>
      <c r="D23" s="34">
        <f>B23-B24</f>
        <v>1308</v>
      </c>
    </row>
    <row r="24" spans="1:4" ht="11.25">
      <c r="A24" s="9" t="s">
        <v>94</v>
      </c>
      <c r="B24" s="22">
        <v>0</v>
      </c>
      <c r="D24" s="121">
        <f>D23/B23</f>
        <v>1</v>
      </c>
    </row>
    <row r="25" spans="1:2" s="12" customFormat="1" ht="12" thickBot="1">
      <c r="A25" s="9" t="s">
        <v>95</v>
      </c>
      <c r="B25" s="24">
        <f>SUM(B23-B24)/B23</f>
        <v>1</v>
      </c>
    </row>
    <row r="26" spans="1:2" ht="12">
      <c r="A26" s="10" t="s">
        <v>96</v>
      </c>
      <c r="B26" s="168"/>
    </row>
    <row r="27" spans="1:4" ht="12">
      <c r="A27" s="9" t="s">
        <v>97</v>
      </c>
      <c r="B27" s="22">
        <v>55993</v>
      </c>
      <c r="D27" s="40"/>
    </row>
    <row r="28" spans="1:2" ht="11.25">
      <c r="A28" s="9" t="s">
        <v>98</v>
      </c>
      <c r="B28" s="22">
        <v>372</v>
      </c>
    </row>
    <row r="29" spans="1:2" ht="12" thickBot="1">
      <c r="A29" s="11" t="s">
        <v>99</v>
      </c>
      <c r="B29" s="38">
        <f>B28/B27*100</f>
        <v>0.6643687603807619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306</v>
      </c>
      <c r="D31" s="121">
        <f>B32/B31</f>
        <v>0.9934640522875817</v>
      </c>
    </row>
    <row r="32" spans="1:5" ht="11.25">
      <c r="A32" s="9" t="s">
        <v>102</v>
      </c>
      <c r="B32" s="22">
        <v>304</v>
      </c>
      <c r="D32" s="121"/>
      <c r="E32" s="34"/>
    </row>
    <row r="33" spans="1:2" ht="11.25">
      <c r="A33" s="9" t="s">
        <v>103</v>
      </c>
      <c r="B33" s="22">
        <f>B31-B32</f>
        <v>2</v>
      </c>
    </row>
    <row r="34" spans="1:2" ht="12" thickBot="1">
      <c r="A34" s="11" t="s">
        <v>104</v>
      </c>
      <c r="B34" s="22">
        <v>186</v>
      </c>
    </row>
    <row r="35" spans="1:2" ht="12">
      <c r="A35" s="10" t="s">
        <v>105</v>
      </c>
      <c r="B35" s="167"/>
    </row>
    <row r="36" spans="1:4" ht="11.25">
      <c r="A36" s="9" t="s">
        <v>106</v>
      </c>
      <c r="B36" s="22">
        <v>66</v>
      </c>
      <c r="D36" s="121">
        <f>B37/B36</f>
        <v>0.9545454545454546</v>
      </c>
    </row>
    <row r="37" spans="1:2" ht="11.25">
      <c r="A37" s="9" t="s">
        <v>107</v>
      </c>
      <c r="B37" s="22">
        <v>63</v>
      </c>
    </row>
    <row r="38" spans="1:2" ht="11.25">
      <c r="A38" s="9" t="s">
        <v>108</v>
      </c>
      <c r="B38" s="22">
        <f>B36-B37</f>
        <v>3</v>
      </c>
    </row>
    <row r="39" spans="1:2" ht="12" thickBot="1">
      <c r="A39" s="11" t="s">
        <v>109</v>
      </c>
      <c r="B39" s="22">
        <v>5</v>
      </c>
    </row>
    <row r="40" spans="1:2" ht="12" thickBot="1">
      <c r="A40" s="13" t="s">
        <v>110</v>
      </c>
      <c r="B40" s="92" t="s">
        <v>111</v>
      </c>
    </row>
    <row r="41" spans="1:2" ht="13.5" customHeight="1" thickBot="1">
      <c r="A41" s="14" t="s">
        <v>120</v>
      </c>
      <c r="B41" s="93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horizontalDpi="200" verticalDpi="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L70"/>
  <sheetViews>
    <sheetView tabSelected="1" zoomScale="90" zoomScaleNormal="90" workbookViewId="0" topLeftCell="A22">
      <selection activeCell="AP11" sqref="AP11"/>
    </sheetView>
  </sheetViews>
  <sheetFormatPr defaultColWidth="9.140625" defaultRowHeight="12.75"/>
  <cols>
    <col min="1" max="1" width="18.140625" style="3" customWidth="1"/>
    <col min="2" max="2" width="7.421875" style="3" bestFit="1" customWidth="1"/>
    <col min="3" max="3" width="9.28125" style="3" hidden="1" customWidth="1"/>
    <col min="4" max="4" width="7.8515625" style="3" hidden="1" customWidth="1"/>
    <col min="5" max="5" width="0" style="3" hidden="1" customWidth="1"/>
    <col min="6" max="6" width="8.140625" style="3" hidden="1" customWidth="1"/>
    <col min="7" max="7" width="7.7109375" style="3" hidden="1" customWidth="1"/>
    <col min="8" max="8" width="8.140625" style="3" hidden="1" customWidth="1"/>
    <col min="9" max="9" width="7.7109375" style="3" hidden="1" customWidth="1"/>
    <col min="10" max="10" width="8.140625" style="3" hidden="1" customWidth="1"/>
    <col min="11" max="11" width="7.7109375" style="3" hidden="1" customWidth="1"/>
    <col min="12" max="12" width="8.140625" style="3" hidden="1" customWidth="1"/>
    <col min="13" max="13" width="7.7109375" style="3" hidden="1" customWidth="1"/>
    <col min="14" max="14" width="8.140625" style="3" hidden="1" customWidth="1"/>
    <col min="15" max="15" width="7.7109375" style="3" hidden="1" customWidth="1"/>
    <col min="16" max="16" width="8.140625" style="3" hidden="1" customWidth="1"/>
    <col min="17" max="40" width="7.7109375" style="3" hidden="1" customWidth="1"/>
    <col min="41" max="64" width="7.7109375" style="3" customWidth="1"/>
    <col min="65" max="16384" width="9.140625" style="2" customWidth="1"/>
  </cols>
  <sheetData>
    <row r="1" spans="1:64" ht="13.5" thickTop="1">
      <c r="A1" s="212" t="s">
        <v>29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4"/>
    </row>
    <row r="2" spans="1:64" ht="12.75">
      <c r="A2" s="215" t="s">
        <v>121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7"/>
    </row>
    <row r="3" spans="1:64" ht="12.75">
      <c r="A3" s="218" t="s">
        <v>191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20"/>
    </row>
    <row r="4" spans="1:64" ht="12.75">
      <c r="A4" s="215">
        <v>2012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7"/>
    </row>
    <row r="5" spans="1:64" s="5" customFormat="1" ht="13.5" thickBot="1">
      <c r="A5" s="221" t="s">
        <v>75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3"/>
    </row>
    <row r="6" spans="1:64" s="19" customFormat="1" ht="13.5" thickTop="1">
      <c r="A6" s="229" t="s">
        <v>51</v>
      </c>
      <c r="B6" s="225" t="s">
        <v>25</v>
      </c>
      <c r="C6" s="227">
        <v>40238</v>
      </c>
      <c r="D6" s="227"/>
      <c r="E6" s="227">
        <v>40269</v>
      </c>
      <c r="F6" s="227"/>
      <c r="G6" s="227">
        <v>40299</v>
      </c>
      <c r="H6" s="227"/>
      <c r="I6" s="227">
        <v>40330</v>
      </c>
      <c r="J6" s="227"/>
      <c r="K6" s="227">
        <v>40360</v>
      </c>
      <c r="L6" s="227"/>
      <c r="M6" s="227">
        <v>40391</v>
      </c>
      <c r="N6" s="227"/>
      <c r="O6" s="227" t="s">
        <v>115</v>
      </c>
      <c r="P6" s="227"/>
      <c r="Q6" s="227">
        <v>40452</v>
      </c>
      <c r="R6" s="227"/>
      <c r="S6" s="227">
        <v>40483</v>
      </c>
      <c r="T6" s="227"/>
      <c r="U6" s="227">
        <v>40513</v>
      </c>
      <c r="V6" s="227"/>
      <c r="W6" s="227">
        <v>40544</v>
      </c>
      <c r="X6" s="227"/>
      <c r="Y6" s="232">
        <v>40575</v>
      </c>
      <c r="Z6" s="231"/>
      <c r="AA6" s="210">
        <v>40603</v>
      </c>
      <c r="AB6" s="231"/>
      <c r="AC6" s="210">
        <v>40634</v>
      </c>
      <c r="AD6" s="231"/>
      <c r="AE6" s="228">
        <v>40664</v>
      </c>
      <c r="AF6" s="224"/>
      <c r="AG6" s="210">
        <v>40695</v>
      </c>
      <c r="AH6" s="224"/>
      <c r="AI6" s="210">
        <v>40725</v>
      </c>
      <c r="AJ6" s="224"/>
      <c r="AK6" s="210">
        <v>40756</v>
      </c>
      <c r="AL6" s="224"/>
      <c r="AM6" s="210">
        <v>40787</v>
      </c>
      <c r="AN6" s="224"/>
      <c r="AO6" s="210">
        <v>40817</v>
      </c>
      <c r="AP6" s="224"/>
      <c r="AQ6" s="210">
        <v>40848</v>
      </c>
      <c r="AR6" s="224"/>
      <c r="AS6" s="210">
        <v>40878</v>
      </c>
      <c r="AT6" s="224"/>
      <c r="AU6" s="210">
        <v>40920</v>
      </c>
      <c r="AV6" s="224"/>
      <c r="AW6" s="210">
        <v>40940</v>
      </c>
      <c r="AX6" s="224"/>
      <c r="AY6" s="210">
        <v>40969</v>
      </c>
      <c r="AZ6" s="231"/>
      <c r="BA6" s="228">
        <v>41000</v>
      </c>
      <c r="BB6" s="224"/>
      <c r="BC6" s="210">
        <v>41030</v>
      </c>
      <c r="BD6" s="224"/>
      <c r="BE6" s="210">
        <v>41061</v>
      </c>
      <c r="BF6" s="224"/>
      <c r="BG6" s="210">
        <v>41091</v>
      </c>
      <c r="BH6" s="224"/>
      <c r="BI6" s="210">
        <v>41122</v>
      </c>
      <c r="BJ6" s="224"/>
      <c r="BK6" s="210">
        <v>41153</v>
      </c>
      <c r="BL6" s="211"/>
    </row>
    <row r="7" spans="1:64" s="19" customFormat="1" ht="42" customHeight="1">
      <c r="A7" s="230"/>
      <c r="B7" s="226"/>
      <c r="C7" s="17" t="s">
        <v>113</v>
      </c>
      <c r="D7" s="17" t="s">
        <v>114</v>
      </c>
      <c r="E7" s="17" t="s">
        <v>113</v>
      </c>
      <c r="F7" s="17" t="s">
        <v>114</v>
      </c>
      <c r="G7" s="17" t="s">
        <v>113</v>
      </c>
      <c r="H7" s="17" t="s">
        <v>114</v>
      </c>
      <c r="I7" s="17" t="s">
        <v>113</v>
      </c>
      <c r="J7" s="17" t="s">
        <v>114</v>
      </c>
      <c r="K7" s="17" t="s">
        <v>113</v>
      </c>
      <c r="L7" s="17" t="s">
        <v>114</v>
      </c>
      <c r="M7" s="17" t="s">
        <v>113</v>
      </c>
      <c r="N7" s="17" t="s">
        <v>114</v>
      </c>
      <c r="O7" s="17" t="s">
        <v>113</v>
      </c>
      <c r="P7" s="17" t="s">
        <v>114</v>
      </c>
      <c r="Q7" s="17" t="s">
        <v>113</v>
      </c>
      <c r="R7" s="17" t="s">
        <v>114</v>
      </c>
      <c r="S7" s="17" t="s">
        <v>113</v>
      </c>
      <c r="T7" s="17" t="s">
        <v>114</v>
      </c>
      <c r="U7" s="17" t="s">
        <v>113</v>
      </c>
      <c r="V7" s="17" t="s">
        <v>114</v>
      </c>
      <c r="W7" s="17" t="s">
        <v>113</v>
      </c>
      <c r="X7" s="17" t="s">
        <v>114</v>
      </c>
      <c r="Y7" s="17" t="s">
        <v>113</v>
      </c>
      <c r="Z7" s="29" t="s">
        <v>114</v>
      </c>
      <c r="AA7" s="31" t="s">
        <v>113</v>
      </c>
      <c r="AB7" s="29" t="s">
        <v>114</v>
      </c>
      <c r="AC7" s="31" t="s">
        <v>113</v>
      </c>
      <c r="AD7" s="29" t="s">
        <v>114</v>
      </c>
      <c r="AE7" s="28" t="s">
        <v>113</v>
      </c>
      <c r="AF7" s="30" t="s">
        <v>114</v>
      </c>
      <c r="AG7" s="31" t="s">
        <v>113</v>
      </c>
      <c r="AH7" s="30" t="s">
        <v>114</v>
      </c>
      <c r="AI7" s="31" t="s">
        <v>113</v>
      </c>
      <c r="AJ7" s="30" t="s">
        <v>114</v>
      </c>
      <c r="AK7" s="31" t="s">
        <v>113</v>
      </c>
      <c r="AL7" s="30" t="s">
        <v>114</v>
      </c>
      <c r="AM7" s="31" t="s">
        <v>113</v>
      </c>
      <c r="AN7" s="30" t="s">
        <v>114</v>
      </c>
      <c r="AO7" s="31" t="s">
        <v>113</v>
      </c>
      <c r="AP7" s="30" t="s">
        <v>114</v>
      </c>
      <c r="AQ7" s="31" t="s">
        <v>113</v>
      </c>
      <c r="AR7" s="30" t="s">
        <v>114</v>
      </c>
      <c r="AS7" s="31" t="s">
        <v>113</v>
      </c>
      <c r="AT7" s="30" t="s">
        <v>114</v>
      </c>
      <c r="AU7" s="31" t="s">
        <v>113</v>
      </c>
      <c r="AV7" s="30" t="s">
        <v>114</v>
      </c>
      <c r="AW7" s="31" t="s">
        <v>113</v>
      </c>
      <c r="AX7" s="30" t="s">
        <v>114</v>
      </c>
      <c r="AY7" s="31" t="s">
        <v>113</v>
      </c>
      <c r="AZ7" s="29" t="s">
        <v>114</v>
      </c>
      <c r="BA7" s="28" t="s">
        <v>113</v>
      </c>
      <c r="BB7" s="30" t="s">
        <v>114</v>
      </c>
      <c r="BC7" s="31" t="s">
        <v>113</v>
      </c>
      <c r="BD7" s="30" t="s">
        <v>114</v>
      </c>
      <c r="BE7" s="31" t="s">
        <v>113</v>
      </c>
      <c r="BF7" s="30" t="s">
        <v>114</v>
      </c>
      <c r="BG7" s="31" t="s">
        <v>113</v>
      </c>
      <c r="BH7" s="30" t="s">
        <v>114</v>
      </c>
      <c r="BI7" s="31" t="s">
        <v>113</v>
      </c>
      <c r="BJ7" s="30" t="s">
        <v>114</v>
      </c>
      <c r="BK7" s="31" t="s">
        <v>113</v>
      </c>
      <c r="BL7" s="18" t="s">
        <v>114</v>
      </c>
    </row>
    <row r="8" spans="1:64" s="196" customFormat="1" ht="12">
      <c r="A8" s="183" t="s">
        <v>30</v>
      </c>
      <c r="B8" s="184" t="s">
        <v>23</v>
      </c>
      <c r="C8" s="185">
        <v>7</v>
      </c>
      <c r="D8" s="186">
        <v>0</v>
      </c>
      <c r="E8" s="187">
        <v>5</v>
      </c>
      <c r="F8" s="188">
        <v>0</v>
      </c>
      <c r="G8" s="187">
        <v>5</v>
      </c>
      <c r="H8" s="189">
        <v>0</v>
      </c>
      <c r="I8" s="187">
        <v>6</v>
      </c>
      <c r="J8" s="190">
        <v>0</v>
      </c>
      <c r="K8" s="185">
        <v>5</v>
      </c>
      <c r="L8" s="4">
        <v>0</v>
      </c>
      <c r="M8" s="191">
        <v>4</v>
      </c>
      <c r="N8" s="191">
        <v>0</v>
      </c>
      <c r="O8" s="185">
        <v>7</v>
      </c>
      <c r="P8" s="186">
        <v>0</v>
      </c>
      <c r="Q8" s="187">
        <v>8</v>
      </c>
      <c r="R8" s="189">
        <v>0</v>
      </c>
      <c r="S8" s="187">
        <v>8</v>
      </c>
      <c r="T8" s="189">
        <v>0</v>
      </c>
      <c r="U8" s="190">
        <v>6</v>
      </c>
      <c r="V8" s="192">
        <v>0</v>
      </c>
      <c r="W8" s="187">
        <v>7</v>
      </c>
      <c r="X8" s="190">
        <v>0</v>
      </c>
      <c r="Y8" s="187">
        <v>7</v>
      </c>
      <c r="Z8" s="189">
        <v>0</v>
      </c>
      <c r="AA8" s="193">
        <v>8</v>
      </c>
      <c r="AB8" s="189">
        <v>0</v>
      </c>
      <c r="AC8" s="193">
        <v>6</v>
      </c>
      <c r="AD8" s="189">
        <v>0</v>
      </c>
      <c r="AE8" s="194">
        <v>2</v>
      </c>
      <c r="AF8" s="194">
        <v>0</v>
      </c>
      <c r="AG8" s="193">
        <v>7</v>
      </c>
      <c r="AH8" s="194">
        <v>0</v>
      </c>
      <c r="AI8" s="193">
        <v>4</v>
      </c>
      <c r="AJ8" s="194">
        <v>0</v>
      </c>
      <c r="AK8" s="193">
        <v>1</v>
      </c>
      <c r="AL8" s="194">
        <v>0</v>
      </c>
      <c r="AM8" s="182">
        <v>2</v>
      </c>
      <c r="AN8" s="195">
        <v>0</v>
      </c>
      <c r="AO8" s="268"/>
      <c r="AP8" s="269"/>
      <c r="AQ8" s="268"/>
      <c r="AR8" s="269"/>
      <c r="AS8" s="270"/>
      <c r="AT8" s="271"/>
      <c r="AU8" s="270"/>
      <c r="AV8" s="271"/>
      <c r="AW8" s="270"/>
      <c r="AX8" s="271"/>
      <c r="AY8" s="270"/>
      <c r="AZ8" s="272"/>
      <c r="BA8" s="271"/>
      <c r="BB8" s="271"/>
      <c r="BC8" s="270"/>
      <c r="BD8" s="271"/>
      <c r="BE8" s="270"/>
      <c r="BF8" s="271"/>
      <c r="BG8" s="270"/>
      <c r="BH8" s="271"/>
      <c r="BI8" s="270"/>
      <c r="BJ8" s="271"/>
      <c r="BK8" s="270"/>
      <c r="BL8" s="273"/>
    </row>
    <row r="9" spans="1:64" s="196" customFormat="1" ht="12">
      <c r="A9" s="197" t="s">
        <v>63</v>
      </c>
      <c r="B9" s="184" t="s">
        <v>62</v>
      </c>
      <c r="C9" s="185">
        <v>0</v>
      </c>
      <c r="D9" s="186">
        <v>0</v>
      </c>
      <c r="E9" s="187">
        <v>0</v>
      </c>
      <c r="F9" s="188">
        <v>0</v>
      </c>
      <c r="G9" s="187">
        <v>0</v>
      </c>
      <c r="H9" s="189">
        <v>0</v>
      </c>
      <c r="I9" s="187">
        <v>0</v>
      </c>
      <c r="J9" s="190">
        <v>0</v>
      </c>
      <c r="K9" s="185">
        <v>0</v>
      </c>
      <c r="L9" s="4">
        <v>0</v>
      </c>
      <c r="M9" s="191">
        <v>0</v>
      </c>
      <c r="N9" s="191">
        <v>0</v>
      </c>
      <c r="O9" s="185">
        <v>1</v>
      </c>
      <c r="P9" s="186">
        <v>0</v>
      </c>
      <c r="Q9" s="187">
        <v>1</v>
      </c>
      <c r="R9" s="189">
        <v>0</v>
      </c>
      <c r="S9" s="187">
        <v>0</v>
      </c>
      <c r="T9" s="189">
        <v>0</v>
      </c>
      <c r="U9" s="190">
        <v>0</v>
      </c>
      <c r="V9" s="192">
        <v>0</v>
      </c>
      <c r="W9" s="187">
        <v>0</v>
      </c>
      <c r="X9" s="190">
        <v>0</v>
      </c>
      <c r="Y9" s="187">
        <v>0</v>
      </c>
      <c r="Z9" s="189">
        <v>0</v>
      </c>
      <c r="AA9" s="193">
        <v>0</v>
      </c>
      <c r="AB9" s="189">
        <v>0</v>
      </c>
      <c r="AC9" s="193">
        <v>0</v>
      </c>
      <c r="AD9" s="189">
        <v>0</v>
      </c>
      <c r="AE9" s="194">
        <v>0</v>
      </c>
      <c r="AF9" s="194">
        <v>0</v>
      </c>
      <c r="AG9" s="193">
        <v>0</v>
      </c>
      <c r="AH9" s="194">
        <v>0</v>
      </c>
      <c r="AI9" s="193">
        <v>0</v>
      </c>
      <c r="AJ9" s="194">
        <v>0</v>
      </c>
      <c r="AK9" s="193">
        <v>0</v>
      </c>
      <c r="AL9" s="194">
        <v>0</v>
      </c>
      <c r="AM9" s="182">
        <v>0</v>
      </c>
      <c r="AN9" s="195">
        <v>0</v>
      </c>
      <c r="AO9" s="268"/>
      <c r="AP9" s="269"/>
      <c r="AQ9" s="268"/>
      <c r="AR9" s="269"/>
      <c r="AS9" s="268"/>
      <c r="AT9" s="269"/>
      <c r="AU9" s="268"/>
      <c r="AV9" s="269"/>
      <c r="AW9" s="268"/>
      <c r="AX9" s="269"/>
      <c r="AY9" s="268"/>
      <c r="AZ9" s="274"/>
      <c r="BA9" s="269"/>
      <c r="BB9" s="269"/>
      <c r="BC9" s="268"/>
      <c r="BD9" s="269"/>
      <c r="BE9" s="268"/>
      <c r="BF9" s="269"/>
      <c r="BG9" s="268"/>
      <c r="BH9" s="269"/>
      <c r="BI9" s="268"/>
      <c r="BJ9" s="269"/>
      <c r="BK9" s="268"/>
      <c r="BL9" s="275"/>
    </row>
    <row r="10" spans="1:64" s="196" customFormat="1" ht="12">
      <c r="A10" s="197" t="s">
        <v>31</v>
      </c>
      <c r="B10" s="184" t="s">
        <v>14</v>
      </c>
      <c r="C10" s="185">
        <v>5</v>
      </c>
      <c r="D10" s="186">
        <v>0</v>
      </c>
      <c r="E10" s="187">
        <v>4</v>
      </c>
      <c r="F10" s="188">
        <v>0</v>
      </c>
      <c r="G10" s="187">
        <v>2</v>
      </c>
      <c r="H10" s="189">
        <v>0</v>
      </c>
      <c r="I10" s="187">
        <v>3</v>
      </c>
      <c r="J10" s="190">
        <v>0</v>
      </c>
      <c r="K10" s="185">
        <v>3</v>
      </c>
      <c r="L10" s="4">
        <v>0</v>
      </c>
      <c r="M10" s="191">
        <v>2</v>
      </c>
      <c r="N10" s="191">
        <v>0</v>
      </c>
      <c r="O10" s="185">
        <v>5</v>
      </c>
      <c r="P10" s="186">
        <v>0</v>
      </c>
      <c r="Q10" s="187">
        <v>5</v>
      </c>
      <c r="R10" s="189">
        <v>0</v>
      </c>
      <c r="S10" s="187">
        <v>3</v>
      </c>
      <c r="T10" s="189">
        <v>0</v>
      </c>
      <c r="U10" s="190">
        <v>4</v>
      </c>
      <c r="V10" s="192">
        <v>0</v>
      </c>
      <c r="W10" s="187">
        <v>6</v>
      </c>
      <c r="X10" s="190">
        <v>0</v>
      </c>
      <c r="Y10" s="187">
        <v>6</v>
      </c>
      <c r="Z10" s="189">
        <v>0</v>
      </c>
      <c r="AA10" s="193">
        <v>7</v>
      </c>
      <c r="AB10" s="189">
        <v>0</v>
      </c>
      <c r="AC10" s="193">
        <v>5</v>
      </c>
      <c r="AD10" s="189">
        <v>0</v>
      </c>
      <c r="AE10" s="194">
        <v>3</v>
      </c>
      <c r="AF10" s="194">
        <v>0</v>
      </c>
      <c r="AG10" s="193">
        <v>6</v>
      </c>
      <c r="AH10" s="194">
        <v>0</v>
      </c>
      <c r="AI10" s="193">
        <v>1</v>
      </c>
      <c r="AJ10" s="194">
        <v>0</v>
      </c>
      <c r="AK10" s="193">
        <v>0</v>
      </c>
      <c r="AL10" s="194">
        <v>0</v>
      </c>
      <c r="AM10" s="193">
        <v>2</v>
      </c>
      <c r="AN10" s="194">
        <v>0</v>
      </c>
      <c r="AO10" s="276"/>
      <c r="AP10" s="277"/>
      <c r="AQ10" s="276"/>
      <c r="AR10" s="277"/>
      <c r="AS10" s="268"/>
      <c r="AT10" s="269"/>
      <c r="AU10" s="268"/>
      <c r="AV10" s="269"/>
      <c r="AW10" s="268"/>
      <c r="AX10" s="269"/>
      <c r="AY10" s="268"/>
      <c r="AZ10" s="274"/>
      <c r="BA10" s="269"/>
      <c r="BB10" s="269"/>
      <c r="BC10" s="268"/>
      <c r="BD10" s="269"/>
      <c r="BE10" s="268"/>
      <c r="BF10" s="269"/>
      <c r="BG10" s="268"/>
      <c r="BH10" s="269"/>
      <c r="BI10" s="268"/>
      <c r="BJ10" s="269"/>
      <c r="BK10" s="268"/>
      <c r="BL10" s="275"/>
    </row>
    <row r="11" spans="1:64" s="196" customFormat="1" ht="12">
      <c r="A11" s="197" t="s">
        <v>33</v>
      </c>
      <c r="B11" s="184" t="s">
        <v>2</v>
      </c>
      <c r="C11" s="185">
        <v>61</v>
      </c>
      <c r="D11" s="186">
        <v>1</v>
      </c>
      <c r="E11" s="187">
        <v>54</v>
      </c>
      <c r="F11" s="188">
        <v>0</v>
      </c>
      <c r="G11" s="187">
        <v>46</v>
      </c>
      <c r="H11" s="189">
        <v>0</v>
      </c>
      <c r="I11" s="187">
        <v>34</v>
      </c>
      <c r="J11" s="190">
        <v>0</v>
      </c>
      <c r="K11" s="185">
        <v>41</v>
      </c>
      <c r="L11" s="4">
        <v>0</v>
      </c>
      <c r="M11" s="191">
        <v>37</v>
      </c>
      <c r="N11" s="191">
        <v>1</v>
      </c>
      <c r="O11" s="185">
        <v>44</v>
      </c>
      <c r="P11" s="186">
        <v>1</v>
      </c>
      <c r="Q11" s="187">
        <v>33</v>
      </c>
      <c r="R11" s="189">
        <v>0</v>
      </c>
      <c r="S11" s="187">
        <v>43</v>
      </c>
      <c r="T11" s="189">
        <v>0</v>
      </c>
      <c r="U11" s="190">
        <v>35</v>
      </c>
      <c r="V11" s="192">
        <v>1</v>
      </c>
      <c r="W11" s="187">
        <v>33</v>
      </c>
      <c r="X11" s="190">
        <v>1</v>
      </c>
      <c r="Y11" s="187">
        <v>39</v>
      </c>
      <c r="Z11" s="189">
        <v>0</v>
      </c>
      <c r="AA11" s="193">
        <v>38</v>
      </c>
      <c r="AB11" s="189">
        <v>1</v>
      </c>
      <c r="AC11" s="193">
        <v>61</v>
      </c>
      <c r="AD11" s="189">
        <v>1</v>
      </c>
      <c r="AE11" s="194">
        <v>33</v>
      </c>
      <c r="AF11" s="194">
        <v>1</v>
      </c>
      <c r="AG11" s="193">
        <v>35</v>
      </c>
      <c r="AH11" s="194">
        <v>1</v>
      </c>
      <c r="AI11" s="193">
        <v>20</v>
      </c>
      <c r="AJ11" s="194">
        <v>0</v>
      </c>
      <c r="AK11" s="193">
        <v>25</v>
      </c>
      <c r="AL11" s="194">
        <v>1</v>
      </c>
      <c r="AM11" s="193">
        <v>19</v>
      </c>
      <c r="AN11" s="194">
        <v>0</v>
      </c>
      <c r="AO11" s="276"/>
      <c r="AP11" s="277"/>
      <c r="AQ11" s="276"/>
      <c r="AR11" s="277"/>
      <c r="AS11" s="268"/>
      <c r="AT11" s="269"/>
      <c r="AU11" s="268"/>
      <c r="AV11" s="269"/>
      <c r="AW11" s="268"/>
      <c r="AX11" s="269"/>
      <c r="AY11" s="268"/>
      <c r="AZ11" s="274"/>
      <c r="BA11" s="269"/>
      <c r="BB11" s="269"/>
      <c r="BC11" s="268"/>
      <c r="BD11" s="269"/>
      <c r="BE11" s="268"/>
      <c r="BF11" s="269"/>
      <c r="BG11" s="268"/>
      <c r="BH11" s="269"/>
      <c r="BI11" s="268"/>
      <c r="BJ11" s="269"/>
      <c r="BK11" s="268"/>
      <c r="BL11" s="275"/>
    </row>
    <row r="12" spans="1:64" s="196" customFormat="1" ht="12">
      <c r="A12" s="197" t="s">
        <v>26</v>
      </c>
      <c r="B12" s="184" t="s">
        <v>15</v>
      </c>
      <c r="C12" s="185">
        <v>32</v>
      </c>
      <c r="D12" s="186">
        <v>0</v>
      </c>
      <c r="E12" s="187">
        <v>34</v>
      </c>
      <c r="F12" s="188">
        <v>0</v>
      </c>
      <c r="G12" s="187">
        <v>24</v>
      </c>
      <c r="H12" s="189">
        <v>0</v>
      </c>
      <c r="I12" s="187">
        <v>41</v>
      </c>
      <c r="J12" s="190">
        <v>1</v>
      </c>
      <c r="K12" s="185">
        <v>35</v>
      </c>
      <c r="L12" s="4">
        <v>0</v>
      </c>
      <c r="M12" s="191">
        <v>29</v>
      </c>
      <c r="N12" s="191">
        <v>0</v>
      </c>
      <c r="O12" s="185">
        <v>35</v>
      </c>
      <c r="P12" s="186">
        <v>0</v>
      </c>
      <c r="Q12" s="187">
        <v>44</v>
      </c>
      <c r="R12" s="189">
        <v>0</v>
      </c>
      <c r="S12" s="187">
        <v>33</v>
      </c>
      <c r="T12" s="189">
        <v>0</v>
      </c>
      <c r="U12" s="190">
        <v>27</v>
      </c>
      <c r="V12" s="192">
        <v>0</v>
      </c>
      <c r="W12" s="187">
        <v>20</v>
      </c>
      <c r="X12" s="190">
        <v>1</v>
      </c>
      <c r="Y12" s="187">
        <v>27</v>
      </c>
      <c r="Z12" s="189">
        <v>0</v>
      </c>
      <c r="AA12" s="193">
        <v>31</v>
      </c>
      <c r="AB12" s="189">
        <v>2</v>
      </c>
      <c r="AC12" s="193">
        <v>31</v>
      </c>
      <c r="AD12" s="189">
        <v>0</v>
      </c>
      <c r="AE12" s="194">
        <v>26</v>
      </c>
      <c r="AF12" s="194">
        <v>0</v>
      </c>
      <c r="AG12" s="193">
        <v>41</v>
      </c>
      <c r="AH12" s="194">
        <v>2</v>
      </c>
      <c r="AI12" s="193">
        <v>12</v>
      </c>
      <c r="AJ12" s="194">
        <v>0</v>
      </c>
      <c r="AK12" s="193">
        <v>13</v>
      </c>
      <c r="AL12" s="194">
        <v>1</v>
      </c>
      <c r="AM12" s="193">
        <v>43</v>
      </c>
      <c r="AN12" s="194">
        <v>2</v>
      </c>
      <c r="AO12" s="276"/>
      <c r="AP12" s="277"/>
      <c r="AQ12" s="276"/>
      <c r="AR12" s="277"/>
      <c r="AS12" s="268"/>
      <c r="AT12" s="269"/>
      <c r="AU12" s="268"/>
      <c r="AV12" s="269"/>
      <c r="AW12" s="268"/>
      <c r="AX12" s="269"/>
      <c r="AY12" s="268"/>
      <c r="AZ12" s="274"/>
      <c r="BA12" s="269"/>
      <c r="BB12" s="269"/>
      <c r="BC12" s="268"/>
      <c r="BD12" s="269"/>
      <c r="BE12" s="268"/>
      <c r="BF12" s="269"/>
      <c r="BG12" s="268"/>
      <c r="BH12" s="269"/>
      <c r="BI12" s="268"/>
      <c r="BJ12" s="269"/>
      <c r="BK12" s="268"/>
      <c r="BL12" s="275"/>
    </row>
    <row r="13" spans="1:64" s="196" customFormat="1" ht="12">
      <c r="A13" s="197" t="s">
        <v>32</v>
      </c>
      <c r="B13" s="184" t="s">
        <v>16</v>
      </c>
      <c r="C13" s="185">
        <v>2</v>
      </c>
      <c r="D13" s="186">
        <v>0</v>
      </c>
      <c r="E13" s="187">
        <v>1</v>
      </c>
      <c r="F13" s="188">
        <v>0</v>
      </c>
      <c r="G13" s="187">
        <v>1</v>
      </c>
      <c r="H13" s="189">
        <v>1</v>
      </c>
      <c r="I13" s="187">
        <v>1</v>
      </c>
      <c r="J13" s="190">
        <v>0</v>
      </c>
      <c r="K13" s="185">
        <v>1</v>
      </c>
      <c r="L13" s="4">
        <v>0</v>
      </c>
      <c r="M13" s="191">
        <v>4</v>
      </c>
      <c r="N13" s="191">
        <v>0</v>
      </c>
      <c r="O13" s="185">
        <v>3</v>
      </c>
      <c r="P13" s="186">
        <v>0</v>
      </c>
      <c r="Q13" s="187">
        <v>1</v>
      </c>
      <c r="R13" s="189">
        <v>0</v>
      </c>
      <c r="S13" s="187">
        <v>0</v>
      </c>
      <c r="T13" s="189">
        <v>0</v>
      </c>
      <c r="U13" s="190">
        <v>1</v>
      </c>
      <c r="V13" s="192">
        <v>0</v>
      </c>
      <c r="W13" s="187">
        <v>2</v>
      </c>
      <c r="X13" s="190">
        <v>0</v>
      </c>
      <c r="Y13" s="187">
        <v>1</v>
      </c>
      <c r="Z13" s="189">
        <v>0</v>
      </c>
      <c r="AA13" s="193">
        <v>3</v>
      </c>
      <c r="AB13" s="189">
        <v>0</v>
      </c>
      <c r="AC13" s="193">
        <v>0</v>
      </c>
      <c r="AD13" s="189">
        <v>0</v>
      </c>
      <c r="AE13" s="194">
        <v>2</v>
      </c>
      <c r="AF13" s="194">
        <v>0</v>
      </c>
      <c r="AG13" s="193">
        <v>1</v>
      </c>
      <c r="AH13" s="194">
        <v>0</v>
      </c>
      <c r="AI13" s="193">
        <v>1</v>
      </c>
      <c r="AJ13" s="194">
        <v>0</v>
      </c>
      <c r="AK13" s="193">
        <v>0</v>
      </c>
      <c r="AL13" s="194">
        <v>0</v>
      </c>
      <c r="AM13" s="193">
        <v>6</v>
      </c>
      <c r="AN13" s="194">
        <v>0</v>
      </c>
      <c r="AO13" s="276"/>
      <c r="AP13" s="277"/>
      <c r="AQ13" s="276"/>
      <c r="AR13" s="277"/>
      <c r="AS13" s="268"/>
      <c r="AT13" s="269"/>
      <c r="AU13" s="268"/>
      <c r="AV13" s="269"/>
      <c r="AW13" s="268"/>
      <c r="AX13" s="269"/>
      <c r="AY13" s="268"/>
      <c r="AZ13" s="274"/>
      <c r="BA13" s="269"/>
      <c r="BB13" s="269"/>
      <c r="BC13" s="268"/>
      <c r="BD13" s="269"/>
      <c r="BE13" s="268"/>
      <c r="BF13" s="269"/>
      <c r="BG13" s="268"/>
      <c r="BH13" s="269"/>
      <c r="BI13" s="268"/>
      <c r="BJ13" s="269"/>
      <c r="BK13" s="268"/>
      <c r="BL13" s="275"/>
    </row>
    <row r="14" spans="1:64" s="196" customFormat="1" ht="12">
      <c r="A14" s="197" t="s">
        <v>34</v>
      </c>
      <c r="B14" s="184" t="s">
        <v>3</v>
      </c>
      <c r="C14" s="185">
        <v>17</v>
      </c>
      <c r="D14" s="186">
        <v>0</v>
      </c>
      <c r="E14" s="187">
        <v>22</v>
      </c>
      <c r="F14" s="188">
        <v>1</v>
      </c>
      <c r="G14" s="187">
        <v>18</v>
      </c>
      <c r="H14" s="189">
        <v>0</v>
      </c>
      <c r="I14" s="187">
        <v>14</v>
      </c>
      <c r="J14" s="190">
        <v>0</v>
      </c>
      <c r="K14" s="185">
        <v>13</v>
      </c>
      <c r="L14" s="4">
        <v>0</v>
      </c>
      <c r="M14" s="191">
        <v>22</v>
      </c>
      <c r="N14" s="191">
        <v>1</v>
      </c>
      <c r="O14" s="185">
        <v>10</v>
      </c>
      <c r="P14" s="186">
        <v>1</v>
      </c>
      <c r="Q14" s="187">
        <v>21</v>
      </c>
      <c r="R14" s="189">
        <v>1</v>
      </c>
      <c r="S14" s="187">
        <v>20</v>
      </c>
      <c r="T14" s="189">
        <v>0</v>
      </c>
      <c r="U14" s="190">
        <v>13</v>
      </c>
      <c r="V14" s="192">
        <v>1</v>
      </c>
      <c r="W14" s="187">
        <v>14</v>
      </c>
      <c r="X14" s="190">
        <v>0</v>
      </c>
      <c r="Y14" s="187">
        <v>17</v>
      </c>
      <c r="Z14" s="189">
        <v>0</v>
      </c>
      <c r="AA14" s="193">
        <v>22</v>
      </c>
      <c r="AB14" s="189">
        <v>2</v>
      </c>
      <c r="AC14" s="193">
        <v>13</v>
      </c>
      <c r="AD14" s="189">
        <v>0</v>
      </c>
      <c r="AE14" s="194">
        <v>21</v>
      </c>
      <c r="AF14" s="194">
        <v>0</v>
      </c>
      <c r="AG14" s="193">
        <v>22</v>
      </c>
      <c r="AH14" s="194">
        <v>0</v>
      </c>
      <c r="AI14" s="193">
        <v>5</v>
      </c>
      <c r="AJ14" s="194">
        <v>0</v>
      </c>
      <c r="AK14" s="193">
        <v>5</v>
      </c>
      <c r="AL14" s="194">
        <v>1</v>
      </c>
      <c r="AM14" s="193">
        <v>8</v>
      </c>
      <c r="AN14" s="194">
        <v>1</v>
      </c>
      <c r="AO14" s="276"/>
      <c r="AP14" s="277"/>
      <c r="AQ14" s="276"/>
      <c r="AR14" s="277"/>
      <c r="AS14" s="268"/>
      <c r="AT14" s="269"/>
      <c r="AU14" s="268"/>
      <c r="AV14" s="269"/>
      <c r="AW14" s="268"/>
      <c r="AX14" s="269"/>
      <c r="AY14" s="268"/>
      <c r="AZ14" s="274"/>
      <c r="BA14" s="269"/>
      <c r="BB14" s="269"/>
      <c r="BC14" s="268"/>
      <c r="BD14" s="269"/>
      <c r="BE14" s="268"/>
      <c r="BF14" s="269"/>
      <c r="BG14" s="268"/>
      <c r="BH14" s="269"/>
      <c r="BI14" s="268"/>
      <c r="BJ14" s="269"/>
      <c r="BK14" s="268"/>
      <c r="BL14" s="275"/>
    </row>
    <row r="15" spans="1:64" s="196" customFormat="1" ht="12">
      <c r="A15" s="197" t="s">
        <v>66</v>
      </c>
      <c r="B15" s="184" t="s">
        <v>65</v>
      </c>
      <c r="C15" s="185">
        <v>19</v>
      </c>
      <c r="D15" s="186">
        <v>0</v>
      </c>
      <c r="E15" s="187">
        <v>15</v>
      </c>
      <c r="F15" s="188">
        <v>0</v>
      </c>
      <c r="G15" s="187">
        <v>16</v>
      </c>
      <c r="H15" s="189">
        <v>0</v>
      </c>
      <c r="I15" s="187">
        <v>19</v>
      </c>
      <c r="J15" s="190">
        <v>0</v>
      </c>
      <c r="K15" s="185">
        <v>11</v>
      </c>
      <c r="L15" s="4">
        <v>1</v>
      </c>
      <c r="M15" s="191">
        <v>9</v>
      </c>
      <c r="N15" s="191">
        <v>0</v>
      </c>
      <c r="O15" s="185">
        <v>8</v>
      </c>
      <c r="P15" s="186">
        <v>0</v>
      </c>
      <c r="Q15" s="187">
        <v>16</v>
      </c>
      <c r="R15" s="189">
        <v>1</v>
      </c>
      <c r="S15" s="187">
        <v>13</v>
      </c>
      <c r="T15" s="189">
        <v>1</v>
      </c>
      <c r="U15" s="190">
        <v>15</v>
      </c>
      <c r="V15" s="192">
        <v>0</v>
      </c>
      <c r="W15" s="187">
        <v>13</v>
      </c>
      <c r="X15" s="190">
        <v>0</v>
      </c>
      <c r="Y15" s="187">
        <v>13</v>
      </c>
      <c r="Z15" s="189">
        <v>0</v>
      </c>
      <c r="AA15" s="193">
        <v>16</v>
      </c>
      <c r="AB15" s="189">
        <v>0</v>
      </c>
      <c r="AC15" s="193">
        <v>11</v>
      </c>
      <c r="AD15" s="189">
        <v>1</v>
      </c>
      <c r="AE15" s="194">
        <v>13</v>
      </c>
      <c r="AF15" s="194">
        <v>0</v>
      </c>
      <c r="AG15" s="193">
        <v>21</v>
      </c>
      <c r="AH15" s="194">
        <v>1</v>
      </c>
      <c r="AI15" s="193">
        <v>10</v>
      </c>
      <c r="AJ15" s="194">
        <v>0</v>
      </c>
      <c r="AK15" s="193">
        <v>0</v>
      </c>
      <c r="AL15" s="194">
        <v>0</v>
      </c>
      <c r="AM15" s="193">
        <v>5</v>
      </c>
      <c r="AN15" s="194">
        <v>1</v>
      </c>
      <c r="AO15" s="276"/>
      <c r="AP15" s="277"/>
      <c r="AQ15" s="276"/>
      <c r="AR15" s="277"/>
      <c r="AS15" s="268"/>
      <c r="AT15" s="269"/>
      <c r="AU15" s="268"/>
      <c r="AV15" s="269"/>
      <c r="AW15" s="268"/>
      <c r="AX15" s="269"/>
      <c r="AY15" s="268"/>
      <c r="AZ15" s="274"/>
      <c r="BA15" s="269"/>
      <c r="BB15" s="269"/>
      <c r="BC15" s="268"/>
      <c r="BD15" s="269"/>
      <c r="BE15" s="268"/>
      <c r="BF15" s="269"/>
      <c r="BG15" s="268"/>
      <c r="BH15" s="269"/>
      <c r="BI15" s="268"/>
      <c r="BJ15" s="269"/>
      <c r="BK15" s="268"/>
      <c r="BL15" s="275"/>
    </row>
    <row r="16" spans="1:64" s="196" customFormat="1" ht="12">
      <c r="A16" s="198" t="s">
        <v>35</v>
      </c>
      <c r="B16" s="184" t="s">
        <v>4</v>
      </c>
      <c r="C16" s="185">
        <v>19</v>
      </c>
      <c r="D16" s="186">
        <v>1</v>
      </c>
      <c r="E16" s="187">
        <v>12</v>
      </c>
      <c r="F16" s="188">
        <v>0</v>
      </c>
      <c r="G16" s="187">
        <v>16</v>
      </c>
      <c r="H16" s="189">
        <v>0</v>
      </c>
      <c r="I16" s="187">
        <v>10</v>
      </c>
      <c r="J16" s="190">
        <v>0</v>
      </c>
      <c r="K16" s="185">
        <v>12</v>
      </c>
      <c r="L16" s="4">
        <v>0</v>
      </c>
      <c r="M16" s="191">
        <v>8</v>
      </c>
      <c r="N16" s="191">
        <v>0</v>
      </c>
      <c r="O16" s="185">
        <v>15</v>
      </c>
      <c r="P16" s="186">
        <v>0</v>
      </c>
      <c r="Q16" s="187">
        <v>10</v>
      </c>
      <c r="R16" s="189">
        <v>0</v>
      </c>
      <c r="S16" s="187">
        <v>8</v>
      </c>
      <c r="T16" s="189">
        <v>0</v>
      </c>
      <c r="U16" s="190">
        <v>7</v>
      </c>
      <c r="V16" s="192">
        <v>0</v>
      </c>
      <c r="W16" s="187">
        <v>10</v>
      </c>
      <c r="X16" s="190">
        <v>0</v>
      </c>
      <c r="Y16" s="187">
        <v>14</v>
      </c>
      <c r="Z16" s="189">
        <v>0</v>
      </c>
      <c r="AA16" s="193">
        <v>9</v>
      </c>
      <c r="AB16" s="189">
        <v>0</v>
      </c>
      <c r="AC16" s="193">
        <v>14</v>
      </c>
      <c r="AD16" s="189">
        <v>1</v>
      </c>
      <c r="AE16" s="194">
        <v>12</v>
      </c>
      <c r="AF16" s="194">
        <v>1</v>
      </c>
      <c r="AG16" s="193">
        <v>4</v>
      </c>
      <c r="AH16" s="194">
        <v>0</v>
      </c>
      <c r="AI16" s="193">
        <v>6</v>
      </c>
      <c r="AJ16" s="194">
        <v>3</v>
      </c>
      <c r="AK16" s="193">
        <v>5</v>
      </c>
      <c r="AL16" s="194">
        <v>2</v>
      </c>
      <c r="AM16" s="193">
        <v>0</v>
      </c>
      <c r="AN16" s="194">
        <v>0</v>
      </c>
      <c r="AO16" s="276"/>
      <c r="AP16" s="277"/>
      <c r="AQ16" s="276"/>
      <c r="AR16" s="277"/>
      <c r="AS16" s="268"/>
      <c r="AT16" s="269"/>
      <c r="AU16" s="268"/>
      <c r="AV16" s="269"/>
      <c r="AW16" s="268"/>
      <c r="AX16" s="269"/>
      <c r="AY16" s="268"/>
      <c r="AZ16" s="274"/>
      <c r="BA16" s="269"/>
      <c r="BB16" s="269"/>
      <c r="BC16" s="268"/>
      <c r="BD16" s="269"/>
      <c r="BE16" s="268"/>
      <c r="BF16" s="269"/>
      <c r="BG16" s="268"/>
      <c r="BH16" s="269"/>
      <c r="BI16" s="268"/>
      <c r="BJ16" s="269"/>
      <c r="BK16" s="268"/>
      <c r="BL16" s="275"/>
    </row>
    <row r="17" spans="1:64" s="196" customFormat="1" ht="12">
      <c r="A17" s="199" t="s">
        <v>36</v>
      </c>
      <c r="B17" s="184" t="s">
        <v>17</v>
      </c>
      <c r="C17" s="185">
        <v>7</v>
      </c>
      <c r="D17" s="186">
        <v>0</v>
      </c>
      <c r="E17" s="187">
        <v>5</v>
      </c>
      <c r="F17" s="188">
        <v>0</v>
      </c>
      <c r="G17" s="187">
        <v>4</v>
      </c>
      <c r="H17" s="189">
        <v>0</v>
      </c>
      <c r="I17" s="187">
        <v>1</v>
      </c>
      <c r="J17" s="190">
        <v>0</v>
      </c>
      <c r="K17" s="185">
        <v>5</v>
      </c>
      <c r="L17" s="4">
        <v>0</v>
      </c>
      <c r="M17" s="191">
        <v>5</v>
      </c>
      <c r="N17" s="191">
        <v>0</v>
      </c>
      <c r="O17" s="185">
        <v>1</v>
      </c>
      <c r="P17" s="186">
        <v>0</v>
      </c>
      <c r="Q17" s="187">
        <v>3</v>
      </c>
      <c r="R17" s="189">
        <v>0</v>
      </c>
      <c r="S17" s="187">
        <v>1</v>
      </c>
      <c r="T17" s="189">
        <v>0</v>
      </c>
      <c r="U17" s="190">
        <v>4</v>
      </c>
      <c r="V17" s="192">
        <v>0</v>
      </c>
      <c r="W17" s="187">
        <v>3</v>
      </c>
      <c r="X17" s="190">
        <v>0</v>
      </c>
      <c r="Y17" s="187">
        <v>2</v>
      </c>
      <c r="Z17" s="189">
        <v>0</v>
      </c>
      <c r="AA17" s="193">
        <v>5</v>
      </c>
      <c r="AB17" s="189">
        <v>1</v>
      </c>
      <c r="AC17" s="193">
        <v>2</v>
      </c>
      <c r="AD17" s="189">
        <v>0</v>
      </c>
      <c r="AE17" s="194">
        <v>3</v>
      </c>
      <c r="AF17" s="194">
        <v>0</v>
      </c>
      <c r="AG17" s="193">
        <v>5</v>
      </c>
      <c r="AH17" s="194">
        <v>0</v>
      </c>
      <c r="AI17" s="193">
        <v>0</v>
      </c>
      <c r="AJ17" s="194">
        <v>0</v>
      </c>
      <c r="AK17" s="193">
        <v>3</v>
      </c>
      <c r="AL17" s="194">
        <v>0</v>
      </c>
      <c r="AM17" s="193">
        <v>4</v>
      </c>
      <c r="AN17" s="194">
        <v>0</v>
      </c>
      <c r="AO17" s="276"/>
      <c r="AP17" s="277"/>
      <c r="AQ17" s="276"/>
      <c r="AR17" s="277"/>
      <c r="AS17" s="268"/>
      <c r="AT17" s="269"/>
      <c r="AU17" s="268"/>
      <c r="AV17" s="269"/>
      <c r="AW17" s="268"/>
      <c r="AX17" s="269"/>
      <c r="AY17" s="268"/>
      <c r="AZ17" s="274"/>
      <c r="BA17" s="269"/>
      <c r="BB17" s="269"/>
      <c r="BC17" s="268"/>
      <c r="BD17" s="269"/>
      <c r="BE17" s="268"/>
      <c r="BF17" s="269"/>
      <c r="BG17" s="268"/>
      <c r="BH17" s="269"/>
      <c r="BI17" s="268"/>
      <c r="BJ17" s="269"/>
      <c r="BK17" s="268"/>
      <c r="BL17" s="275"/>
    </row>
    <row r="18" spans="1:64" s="196" customFormat="1" ht="12">
      <c r="A18" s="197" t="s">
        <v>37</v>
      </c>
      <c r="B18" s="184" t="s">
        <v>1</v>
      </c>
      <c r="C18" s="185">
        <v>12</v>
      </c>
      <c r="D18" s="186">
        <v>0</v>
      </c>
      <c r="E18" s="187">
        <v>4</v>
      </c>
      <c r="F18" s="188">
        <v>0</v>
      </c>
      <c r="G18" s="187">
        <v>12</v>
      </c>
      <c r="H18" s="189">
        <v>0</v>
      </c>
      <c r="I18" s="187">
        <v>8</v>
      </c>
      <c r="J18" s="190">
        <v>0</v>
      </c>
      <c r="K18" s="185">
        <v>9</v>
      </c>
      <c r="L18" s="4">
        <v>0</v>
      </c>
      <c r="M18" s="191">
        <v>7</v>
      </c>
      <c r="N18" s="191">
        <v>0</v>
      </c>
      <c r="O18" s="185">
        <v>6</v>
      </c>
      <c r="P18" s="186">
        <v>0</v>
      </c>
      <c r="Q18" s="187">
        <v>6</v>
      </c>
      <c r="R18" s="189">
        <v>0</v>
      </c>
      <c r="S18" s="187">
        <v>7</v>
      </c>
      <c r="T18" s="189">
        <v>0</v>
      </c>
      <c r="U18" s="190">
        <v>2</v>
      </c>
      <c r="V18" s="192">
        <v>0</v>
      </c>
      <c r="W18" s="187">
        <v>3</v>
      </c>
      <c r="X18" s="190">
        <v>0</v>
      </c>
      <c r="Y18" s="187">
        <v>3</v>
      </c>
      <c r="Z18" s="189">
        <v>0</v>
      </c>
      <c r="AA18" s="193">
        <v>8</v>
      </c>
      <c r="AB18" s="189">
        <v>0</v>
      </c>
      <c r="AC18" s="193">
        <v>3</v>
      </c>
      <c r="AD18" s="189">
        <v>0</v>
      </c>
      <c r="AE18" s="194">
        <v>11</v>
      </c>
      <c r="AF18" s="194">
        <v>0</v>
      </c>
      <c r="AG18" s="193">
        <v>5</v>
      </c>
      <c r="AH18" s="194">
        <v>0</v>
      </c>
      <c r="AI18" s="193">
        <v>4</v>
      </c>
      <c r="AJ18" s="194">
        <v>0</v>
      </c>
      <c r="AK18" s="193">
        <v>1</v>
      </c>
      <c r="AL18" s="194">
        <v>0</v>
      </c>
      <c r="AM18" s="193">
        <v>2</v>
      </c>
      <c r="AN18" s="194">
        <v>0</v>
      </c>
      <c r="AO18" s="276"/>
      <c r="AP18" s="277"/>
      <c r="AQ18" s="276"/>
      <c r="AR18" s="277"/>
      <c r="AS18" s="268"/>
      <c r="AT18" s="269"/>
      <c r="AU18" s="268"/>
      <c r="AV18" s="269"/>
      <c r="AW18" s="268"/>
      <c r="AX18" s="269"/>
      <c r="AY18" s="268"/>
      <c r="AZ18" s="274"/>
      <c r="BA18" s="269"/>
      <c r="BB18" s="269"/>
      <c r="BC18" s="268"/>
      <c r="BD18" s="269"/>
      <c r="BE18" s="268"/>
      <c r="BF18" s="269"/>
      <c r="BG18" s="268"/>
      <c r="BH18" s="269"/>
      <c r="BI18" s="268"/>
      <c r="BJ18" s="269"/>
      <c r="BK18" s="268"/>
      <c r="BL18" s="275"/>
    </row>
    <row r="19" spans="1:64" s="196" customFormat="1" ht="12">
      <c r="A19" s="197" t="s">
        <v>38</v>
      </c>
      <c r="B19" s="184" t="s">
        <v>5</v>
      </c>
      <c r="C19" s="185">
        <v>10</v>
      </c>
      <c r="D19" s="186">
        <v>1</v>
      </c>
      <c r="E19" s="187">
        <v>10</v>
      </c>
      <c r="F19" s="188">
        <v>0</v>
      </c>
      <c r="G19" s="187">
        <v>10</v>
      </c>
      <c r="H19" s="189">
        <v>0</v>
      </c>
      <c r="I19" s="187">
        <v>18</v>
      </c>
      <c r="J19" s="190">
        <v>0</v>
      </c>
      <c r="K19" s="185">
        <v>12</v>
      </c>
      <c r="L19" s="4">
        <v>0</v>
      </c>
      <c r="M19" s="191">
        <v>9</v>
      </c>
      <c r="N19" s="191">
        <v>0</v>
      </c>
      <c r="O19" s="185">
        <v>10</v>
      </c>
      <c r="P19" s="186">
        <v>1</v>
      </c>
      <c r="Q19" s="187">
        <v>9</v>
      </c>
      <c r="R19" s="189">
        <v>0</v>
      </c>
      <c r="S19" s="187">
        <v>10</v>
      </c>
      <c r="T19" s="189">
        <v>0</v>
      </c>
      <c r="U19" s="190">
        <v>6</v>
      </c>
      <c r="V19" s="192">
        <v>0</v>
      </c>
      <c r="W19" s="187">
        <v>19</v>
      </c>
      <c r="X19" s="190">
        <v>0</v>
      </c>
      <c r="Y19" s="187">
        <v>10</v>
      </c>
      <c r="Z19" s="189">
        <v>1</v>
      </c>
      <c r="AA19" s="193">
        <v>12</v>
      </c>
      <c r="AB19" s="189">
        <v>0</v>
      </c>
      <c r="AC19" s="193">
        <v>10</v>
      </c>
      <c r="AD19" s="189">
        <v>0</v>
      </c>
      <c r="AE19" s="194">
        <v>11</v>
      </c>
      <c r="AF19" s="194">
        <v>0</v>
      </c>
      <c r="AG19" s="193">
        <v>15</v>
      </c>
      <c r="AH19" s="194">
        <v>0</v>
      </c>
      <c r="AI19" s="193">
        <v>4</v>
      </c>
      <c r="AJ19" s="194">
        <v>1</v>
      </c>
      <c r="AK19" s="193">
        <v>4</v>
      </c>
      <c r="AL19" s="194">
        <v>1</v>
      </c>
      <c r="AM19" s="193">
        <v>5</v>
      </c>
      <c r="AN19" s="194">
        <v>2</v>
      </c>
      <c r="AO19" s="276"/>
      <c r="AP19" s="277"/>
      <c r="AQ19" s="276"/>
      <c r="AR19" s="277"/>
      <c r="AS19" s="268"/>
      <c r="AT19" s="269"/>
      <c r="AU19" s="268"/>
      <c r="AV19" s="269"/>
      <c r="AW19" s="268"/>
      <c r="AX19" s="269"/>
      <c r="AY19" s="268"/>
      <c r="AZ19" s="274"/>
      <c r="BA19" s="269"/>
      <c r="BB19" s="269"/>
      <c r="BC19" s="268"/>
      <c r="BD19" s="269"/>
      <c r="BE19" s="268"/>
      <c r="BF19" s="269"/>
      <c r="BG19" s="268"/>
      <c r="BH19" s="269"/>
      <c r="BI19" s="268"/>
      <c r="BJ19" s="269"/>
      <c r="BK19" s="268"/>
      <c r="BL19" s="275"/>
    </row>
    <row r="20" spans="1:64" s="196" customFormat="1" ht="12">
      <c r="A20" s="197" t="s">
        <v>39</v>
      </c>
      <c r="B20" s="184" t="s">
        <v>6</v>
      </c>
      <c r="C20" s="185">
        <v>32</v>
      </c>
      <c r="D20" s="186">
        <v>0</v>
      </c>
      <c r="E20" s="187">
        <v>38</v>
      </c>
      <c r="F20" s="188">
        <v>0</v>
      </c>
      <c r="G20" s="187">
        <v>47</v>
      </c>
      <c r="H20" s="189">
        <v>0</v>
      </c>
      <c r="I20" s="187">
        <v>34</v>
      </c>
      <c r="J20" s="190">
        <v>1</v>
      </c>
      <c r="K20" s="185">
        <v>33</v>
      </c>
      <c r="L20" s="4">
        <v>0</v>
      </c>
      <c r="M20" s="191">
        <v>32</v>
      </c>
      <c r="N20" s="191">
        <v>0</v>
      </c>
      <c r="O20" s="185">
        <v>19</v>
      </c>
      <c r="P20" s="186">
        <v>0</v>
      </c>
      <c r="Q20" s="187">
        <v>20</v>
      </c>
      <c r="R20" s="189">
        <v>1</v>
      </c>
      <c r="S20" s="187">
        <v>24</v>
      </c>
      <c r="T20" s="189">
        <v>0</v>
      </c>
      <c r="U20" s="190">
        <v>24</v>
      </c>
      <c r="V20" s="192">
        <v>0</v>
      </c>
      <c r="W20" s="187">
        <v>28</v>
      </c>
      <c r="X20" s="190">
        <v>1</v>
      </c>
      <c r="Y20" s="187">
        <v>27</v>
      </c>
      <c r="Z20" s="189">
        <v>2</v>
      </c>
      <c r="AA20" s="193">
        <v>26</v>
      </c>
      <c r="AB20" s="189">
        <v>0</v>
      </c>
      <c r="AC20" s="193">
        <v>45</v>
      </c>
      <c r="AD20" s="189">
        <v>0</v>
      </c>
      <c r="AE20" s="194">
        <v>30</v>
      </c>
      <c r="AF20" s="194">
        <v>1</v>
      </c>
      <c r="AG20" s="193">
        <v>24</v>
      </c>
      <c r="AH20" s="194">
        <v>1</v>
      </c>
      <c r="AI20" s="193">
        <v>26</v>
      </c>
      <c r="AJ20" s="194">
        <v>0</v>
      </c>
      <c r="AK20" s="193">
        <v>16</v>
      </c>
      <c r="AL20" s="194">
        <v>3</v>
      </c>
      <c r="AM20" s="193">
        <v>11</v>
      </c>
      <c r="AN20" s="194">
        <v>1</v>
      </c>
      <c r="AO20" s="276"/>
      <c r="AP20" s="277"/>
      <c r="AQ20" s="276"/>
      <c r="AR20" s="277"/>
      <c r="AS20" s="268"/>
      <c r="AT20" s="269"/>
      <c r="AU20" s="268"/>
      <c r="AV20" s="269"/>
      <c r="AW20" s="268"/>
      <c r="AX20" s="269"/>
      <c r="AY20" s="268"/>
      <c r="AZ20" s="274"/>
      <c r="BA20" s="269"/>
      <c r="BB20" s="269"/>
      <c r="BC20" s="268"/>
      <c r="BD20" s="269"/>
      <c r="BE20" s="268"/>
      <c r="BF20" s="269"/>
      <c r="BG20" s="268"/>
      <c r="BH20" s="269"/>
      <c r="BI20" s="268"/>
      <c r="BJ20" s="269"/>
      <c r="BK20" s="268"/>
      <c r="BL20" s="275"/>
    </row>
    <row r="21" spans="1:64" s="196" customFormat="1" ht="12">
      <c r="A21" s="197" t="s">
        <v>40</v>
      </c>
      <c r="B21" s="184" t="s">
        <v>7</v>
      </c>
      <c r="C21" s="185">
        <v>1</v>
      </c>
      <c r="D21" s="186">
        <v>0</v>
      </c>
      <c r="E21" s="187">
        <v>0</v>
      </c>
      <c r="F21" s="188">
        <v>0</v>
      </c>
      <c r="G21" s="187">
        <v>2</v>
      </c>
      <c r="H21" s="189">
        <v>0</v>
      </c>
      <c r="I21" s="187">
        <v>1</v>
      </c>
      <c r="J21" s="190">
        <v>1</v>
      </c>
      <c r="K21" s="185">
        <v>1</v>
      </c>
      <c r="L21" s="4">
        <v>0</v>
      </c>
      <c r="M21" s="191">
        <v>1</v>
      </c>
      <c r="N21" s="191">
        <v>0</v>
      </c>
      <c r="O21" s="185">
        <v>0</v>
      </c>
      <c r="P21" s="186">
        <v>0</v>
      </c>
      <c r="Q21" s="187">
        <v>0</v>
      </c>
      <c r="R21" s="189">
        <v>0</v>
      </c>
      <c r="S21" s="187">
        <v>1</v>
      </c>
      <c r="T21" s="189">
        <v>0</v>
      </c>
      <c r="U21" s="190">
        <v>0</v>
      </c>
      <c r="V21" s="192">
        <v>0</v>
      </c>
      <c r="W21" s="187">
        <v>0</v>
      </c>
      <c r="X21" s="190">
        <v>0</v>
      </c>
      <c r="Y21" s="187">
        <v>0</v>
      </c>
      <c r="Z21" s="189">
        <v>0</v>
      </c>
      <c r="AA21" s="193">
        <v>1</v>
      </c>
      <c r="AB21" s="189">
        <v>0</v>
      </c>
      <c r="AC21" s="193">
        <v>1</v>
      </c>
      <c r="AD21" s="189">
        <v>0</v>
      </c>
      <c r="AE21" s="194">
        <v>1</v>
      </c>
      <c r="AF21" s="194">
        <v>0</v>
      </c>
      <c r="AG21" s="193">
        <v>0</v>
      </c>
      <c r="AH21" s="194">
        <v>0</v>
      </c>
      <c r="AI21" s="193">
        <v>0</v>
      </c>
      <c r="AJ21" s="194">
        <v>0</v>
      </c>
      <c r="AK21" s="193">
        <v>0</v>
      </c>
      <c r="AL21" s="194">
        <v>0</v>
      </c>
      <c r="AM21" s="193">
        <v>1</v>
      </c>
      <c r="AN21" s="194">
        <v>0</v>
      </c>
      <c r="AO21" s="276"/>
      <c r="AP21" s="277"/>
      <c r="AQ21" s="276"/>
      <c r="AR21" s="277"/>
      <c r="AS21" s="268"/>
      <c r="AT21" s="269"/>
      <c r="AU21" s="268"/>
      <c r="AV21" s="269"/>
      <c r="AW21" s="268"/>
      <c r="AX21" s="269"/>
      <c r="AY21" s="268"/>
      <c r="AZ21" s="274"/>
      <c r="BA21" s="269"/>
      <c r="BB21" s="269"/>
      <c r="BC21" s="268"/>
      <c r="BD21" s="269"/>
      <c r="BE21" s="268"/>
      <c r="BF21" s="269"/>
      <c r="BG21" s="268"/>
      <c r="BH21" s="269"/>
      <c r="BI21" s="268"/>
      <c r="BJ21" s="269"/>
      <c r="BK21" s="268"/>
      <c r="BL21" s="275"/>
    </row>
    <row r="22" spans="1:64" s="196" customFormat="1" ht="12">
      <c r="A22" s="198" t="s">
        <v>27</v>
      </c>
      <c r="B22" s="184" t="s">
        <v>24</v>
      </c>
      <c r="C22" s="185">
        <v>71</v>
      </c>
      <c r="D22" s="186">
        <v>2</v>
      </c>
      <c r="E22" s="187">
        <v>86</v>
      </c>
      <c r="F22" s="188">
        <v>3</v>
      </c>
      <c r="G22" s="187">
        <v>66</v>
      </c>
      <c r="H22" s="189">
        <v>1</v>
      </c>
      <c r="I22" s="187">
        <v>78</v>
      </c>
      <c r="J22" s="190">
        <v>3</v>
      </c>
      <c r="K22" s="185">
        <v>79</v>
      </c>
      <c r="L22" s="4">
        <v>1</v>
      </c>
      <c r="M22" s="191">
        <v>88</v>
      </c>
      <c r="N22" s="191">
        <v>2</v>
      </c>
      <c r="O22" s="185">
        <v>82</v>
      </c>
      <c r="P22" s="186">
        <v>0</v>
      </c>
      <c r="Q22" s="187">
        <v>84</v>
      </c>
      <c r="R22" s="189">
        <v>1</v>
      </c>
      <c r="S22" s="187">
        <v>69</v>
      </c>
      <c r="T22" s="189">
        <v>2</v>
      </c>
      <c r="U22" s="190">
        <v>80</v>
      </c>
      <c r="V22" s="192">
        <v>0</v>
      </c>
      <c r="W22" s="187">
        <v>88</v>
      </c>
      <c r="X22" s="190">
        <v>3</v>
      </c>
      <c r="Y22" s="187">
        <v>71</v>
      </c>
      <c r="Z22" s="189">
        <v>2</v>
      </c>
      <c r="AA22" s="193">
        <v>86</v>
      </c>
      <c r="AB22" s="189">
        <v>4</v>
      </c>
      <c r="AC22" s="193">
        <v>91</v>
      </c>
      <c r="AD22" s="189">
        <v>4</v>
      </c>
      <c r="AE22" s="194">
        <v>79</v>
      </c>
      <c r="AF22" s="194">
        <v>10</v>
      </c>
      <c r="AG22" s="193">
        <v>76</v>
      </c>
      <c r="AH22" s="194">
        <v>2</v>
      </c>
      <c r="AI22" s="193">
        <v>36</v>
      </c>
      <c r="AJ22" s="194">
        <v>1</v>
      </c>
      <c r="AK22" s="193">
        <v>42</v>
      </c>
      <c r="AL22" s="194">
        <v>3</v>
      </c>
      <c r="AM22" s="193">
        <v>19</v>
      </c>
      <c r="AN22" s="194">
        <v>0</v>
      </c>
      <c r="AO22" s="276"/>
      <c r="AP22" s="277"/>
      <c r="AQ22" s="276"/>
      <c r="AR22" s="277"/>
      <c r="AS22" s="268"/>
      <c r="AT22" s="269"/>
      <c r="AU22" s="268"/>
      <c r="AV22" s="269"/>
      <c r="AW22" s="268"/>
      <c r="AX22" s="269"/>
      <c r="AY22" s="268"/>
      <c r="AZ22" s="274"/>
      <c r="BA22" s="269"/>
      <c r="BB22" s="269"/>
      <c r="BC22" s="268"/>
      <c r="BD22" s="269"/>
      <c r="BE22" s="268"/>
      <c r="BF22" s="269"/>
      <c r="BG22" s="268"/>
      <c r="BH22" s="269"/>
      <c r="BI22" s="268"/>
      <c r="BJ22" s="269"/>
      <c r="BK22" s="268"/>
      <c r="BL22" s="275"/>
    </row>
    <row r="23" spans="1:64" s="196" customFormat="1" ht="12">
      <c r="A23" s="197" t="s">
        <v>41</v>
      </c>
      <c r="B23" s="184" t="s">
        <v>8</v>
      </c>
      <c r="C23" s="185">
        <v>25</v>
      </c>
      <c r="D23" s="186">
        <v>0</v>
      </c>
      <c r="E23" s="187">
        <v>30</v>
      </c>
      <c r="F23" s="188">
        <v>1</v>
      </c>
      <c r="G23" s="187">
        <v>21</v>
      </c>
      <c r="H23" s="189">
        <v>0</v>
      </c>
      <c r="I23" s="187">
        <v>28</v>
      </c>
      <c r="J23" s="190">
        <v>0</v>
      </c>
      <c r="K23" s="185">
        <v>24</v>
      </c>
      <c r="L23" s="4">
        <v>1</v>
      </c>
      <c r="M23" s="191">
        <v>24</v>
      </c>
      <c r="N23" s="191">
        <v>0</v>
      </c>
      <c r="O23" s="185">
        <v>26</v>
      </c>
      <c r="P23" s="186">
        <v>0</v>
      </c>
      <c r="Q23" s="187">
        <v>30</v>
      </c>
      <c r="R23" s="189">
        <v>0</v>
      </c>
      <c r="S23" s="187">
        <v>39</v>
      </c>
      <c r="T23" s="189">
        <v>1</v>
      </c>
      <c r="U23" s="190">
        <v>24</v>
      </c>
      <c r="V23" s="192">
        <v>0</v>
      </c>
      <c r="W23" s="187">
        <v>16</v>
      </c>
      <c r="X23" s="190">
        <v>1</v>
      </c>
      <c r="Y23" s="187">
        <v>25</v>
      </c>
      <c r="Z23" s="189">
        <v>1</v>
      </c>
      <c r="AA23" s="193">
        <v>25</v>
      </c>
      <c r="AB23" s="189">
        <v>0</v>
      </c>
      <c r="AC23" s="193">
        <v>21</v>
      </c>
      <c r="AD23" s="189">
        <v>1</v>
      </c>
      <c r="AE23" s="194">
        <v>19</v>
      </c>
      <c r="AF23" s="194">
        <v>2</v>
      </c>
      <c r="AG23" s="193">
        <v>23</v>
      </c>
      <c r="AH23" s="194">
        <v>0</v>
      </c>
      <c r="AI23" s="193">
        <v>15</v>
      </c>
      <c r="AJ23" s="194">
        <v>0</v>
      </c>
      <c r="AK23" s="193">
        <v>12</v>
      </c>
      <c r="AL23" s="194">
        <v>1</v>
      </c>
      <c r="AM23" s="193">
        <v>12</v>
      </c>
      <c r="AN23" s="194">
        <v>1</v>
      </c>
      <c r="AO23" s="276"/>
      <c r="AP23" s="277"/>
      <c r="AQ23" s="276"/>
      <c r="AR23" s="277"/>
      <c r="AS23" s="268"/>
      <c r="AT23" s="269"/>
      <c r="AU23" s="268"/>
      <c r="AV23" s="269"/>
      <c r="AW23" s="268"/>
      <c r="AX23" s="269"/>
      <c r="AY23" s="268"/>
      <c r="AZ23" s="274"/>
      <c r="BA23" s="269"/>
      <c r="BB23" s="269"/>
      <c r="BC23" s="268"/>
      <c r="BD23" s="269"/>
      <c r="BE23" s="268"/>
      <c r="BF23" s="269"/>
      <c r="BG23" s="268"/>
      <c r="BH23" s="269"/>
      <c r="BI23" s="268"/>
      <c r="BJ23" s="269"/>
      <c r="BK23" s="268"/>
      <c r="BL23" s="275"/>
    </row>
    <row r="24" spans="1:64" s="196" customFormat="1" ht="12">
      <c r="A24" s="197" t="s">
        <v>67</v>
      </c>
      <c r="B24" s="184" t="s">
        <v>64</v>
      </c>
      <c r="C24" s="185">
        <v>2</v>
      </c>
      <c r="D24" s="186">
        <v>0</v>
      </c>
      <c r="E24" s="187">
        <v>1</v>
      </c>
      <c r="F24" s="188">
        <v>0</v>
      </c>
      <c r="G24" s="187">
        <v>1</v>
      </c>
      <c r="H24" s="189">
        <v>0</v>
      </c>
      <c r="I24" s="187">
        <v>3</v>
      </c>
      <c r="J24" s="190">
        <v>1</v>
      </c>
      <c r="K24" s="185">
        <v>2</v>
      </c>
      <c r="L24" s="4">
        <v>0</v>
      </c>
      <c r="M24" s="191">
        <v>1</v>
      </c>
      <c r="N24" s="191">
        <v>0</v>
      </c>
      <c r="O24" s="185">
        <v>1</v>
      </c>
      <c r="P24" s="186">
        <v>0</v>
      </c>
      <c r="Q24" s="187">
        <v>2</v>
      </c>
      <c r="R24" s="189">
        <v>0</v>
      </c>
      <c r="S24" s="187">
        <v>0</v>
      </c>
      <c r="T24" s="189">
        <v>0</v>
      </c>
      <c r="U24" s="190">
        <v>0</v>
      </c>
      <c r="V24" s="192">
        <v>0</v>
      </c>
      <c r="W24" s="187">
        <v>3</v>
      </c>
      <c r="X24" s="190">
        <v>0</v>
      </c>
      <c r="Y24" s="187">
        <v>1</v>
      </c>
      <c r="Z24" s="189">
        <v>0</v>
      </c>
      <c r="AA24" s="193">
        <v>8</v>
      </c>
      <c r="AB24" s="189">
        <v>0</v>
      </c>
      <c r="AC24" s="193">
        <v>1</v>
      </c>
      <c r="AD24" s="189">
        <v>0</v>
      </c>
      <c r="AE24" s="194">
        <v>5</v>
      </c>
      <c r="AF24" s="194">
        <v>0</v>
      </c>
      <c r="AG24" s="193">
        <v>5</v>
      </c>
      <c r="AH24" s="194">
        <v>0</v>
      </c>
      <c r="AI24" s="193">
        <v>2</v>
      </c>
      <c r="AJ24" s="194">
        <v>0</v>
      </c>
      <c r="AK24" s="193">
        <v>0</v>
      </c>
      <c r="AL24" s="194">
        <v>0</v>
      </c>
      <c r="AM24" s="193">
        <v>1</v>
      </c>
      <c r="AN24" s="194">
        <v>0</v>
      </c>
      <c r="AO24" s="276"/>
      <c r="AP24" s="277"/>
      <c r="AQ24" s="276"/>
      <c r="AR24" s="277"/>
      <c r="AS24" s="268"/>
      <c r="AT24" s="269"/>
      <c r="AU24" s="268"/>
      <c r="AV24" s="269"/>
      <c r="AW24" s="268"/>
      <c r="AX24" s="269"/>
      <c r="AY24" s="268"/>
      <c r="AZ24" s="274"/>
      <c r="BA24" s="269"/>
      <c r="BB24" s="269"/>
      <c r="BC24" s="268"/>
      <c r="BD24" s="269"/>
      <c r="BE24" s="268"/>
      <c r="BF24" s="269"/>
      <c r="BG24" s="268"/>
      <c r="BH24" s="269"/>
      <c r="BI24" s="268"/>
      <c r="BJ24" s="269"/>
      <c r="BK24" s="268"/>
      <c r="BL24" s="275"/>
    </row>
    <row r="25" spans="1:64" s="196" customFormat="1" ht="12">
      <c r="A25" s="197" t="s">
        <v>28</v>
      </c>
      <c r="B25" s="200" t="s">
        <v>18</v>
      </c>
      <c r="C25" s="185">
        <v>2</v>
      </c>
      <c r="D25" s="186">
        <v>0</v>
      </c>
      <c r="E25" s="187">
        <v>0</v>
      </c>
      <c r="F25" s="188">
        <v>0</v>
      </c>
      <c r="G25" s="187">
        <v>2</v>
      </c>
      <c r="H25" s="189">
        <v>0</v>
      </c>
      <c r="I25" s="187">
        <v>0</v>
      </c>
      <c r="J25" s="190">
        <v>0</v>
      </c>
      <c r="K25" s="185">
        <v>1</v>
      </c>
      <c r="L25" s="4">
        <v>0</v>
      </c>
      <c r="M25" s="191">
        <v>0</v>
      </c>
      <c r="N25" s="191">
        <v>0</v>
      </c>
      <c r="O25" s="185">
        <v>1</v>
      </c>
      <c r="P25" s="186">
        <v>0</v>
      </c>
      <c r="Q25" s="187">
        <v>0</v>
      </c>
      <c r="R25" s="189">
        <v>0</v>
      </c>
      <c r="S25" s="187">
        <v>2</v>
      </c>
      <c r="T25" s="189">
        <v>0</v>
      </c>
      <c r="U25" s="190">
        <v>1</v>
      </c>
      <c r="V25" s="192">
        <v>0</v>
      </c>
      <c r="W25" s="187">
        <v>0</v>
      </c>
      <c r="X25" s="190">
        <v>0</v>
      </c>
      <c r="Y25" s="187">
        <v>0</v>
      </c>
      <c r="Z25" s="189">
        <v>0</v>
      </c>
      <c r="AA25" s="193">
        <v>0</v>
      </c>
      <c r="AB25" s="189">
        <v>0</v>
      </c>
      <c r="AC25" s="193">
        <v>2</v>
      </c>
      <c r="AD25" s="189">
        <v>0</v>
      </c>
      <c r="AE25" s="194">
        <v>1</v>
      </c>
      <c r="AF25" s="194">
        <v>0</v>
      </c>
      <c r="AG25" s="193">
        <v>0</v>
      </c>
      <c r="AH25" s="194">
        <v>0</v>
      </c>
      <c r="AI25" s="193">
        <v>1</v>
      </c>
      <c r="AJ25" s="194">
        <v>0</v>
      </c>
      <c r="AK25" s="193">
        <v>0</v>
      </c>
      <c r="AL25" s="194">
        <v>0</v>
      </c>
      <c r="AM25" s="193">
        <v>0</v>
      </c>
      <c r="AN25" s="194">
        <v>0</v>
      </c>
      <c r="AO25" s="276"/>
      <c r="AP25" s="277"/>
      <c r="AQ25" s="276"/>
      <c r="AR25" s="277"/>
      <c r="AS25" s="268"/>
      <c r="AT25" s="269"/>
      <c r="AU25" s="268"/>
      <c r="AV25" s="269"/>
      <c r="AW25" s="268"/>
      <c r="AX25" s="269"/>
      <c r="AY25" s="268"/>
      <c r="AZ25" s="274"/>
      <c r="BA25" s="269"/>
      <c r="BB25" s="269"/>
      <c r="BC25" s="268"/>
      <c r="BD25" s="269"/>
      <c r="BE25" s="268"/>
      <c r="BF25" s="269"/>
      <c r="BG25" s="268"/>
      <c r="BH25" s="269"/>
      <c r="BI25" s="268"/>
      <c r="BJ25" s="269"/>
      <c r="BK25" s="268"/>
      <c r="BL25" s="275"/>
    </row>
    <row r="26" spans="1:64" s="196" customFormat="1" ht="12">
      <c r="A26" s="197" t="s">
        <v>43</v>
      </c>
      <c r="B26" s="184" t="s">
        <v>9</v>
      </c>
      <c r="C26" s="185">
        <v>107</v>
      </c>
      <c r="D26" s="186">
        <v>2</v>
      </c>
      <c r="E26" s="187">
        <v>84</v>
      </c>
      <c r="F26" s="188">
        <v>1</v>
      </c>
      <c r="G26" s="187">
        <v>85</v>
      </c>
      <c r="H26" s="189">
        <v>1</v>
      </c>
      <c r="I26" s="187">
        <v>88</v>
      </c>
      <c r="J26" s="190">
        <v>0</v>
      </c>
      <c r="K26" s="185">
        <v>72</v>
      </c>
      <c r="L26" s="4">
        <v>1</v>
      </c>
      <c r="M26" s="191">
        <v>67</v>
      </c>
      <c r="N26" s="191">
        <v>0</v>
      </c>
      <c r="O26" s="185">
        <v>61</v>
      </c>
      <c r="P26" s="186">
        <v>0</v>
      </c>
      <c r="Q26" s="187">
        <v>74</v>
      </c>
      <c r="R26" s="189">
        <v>2</v>
      </c>
      <c r="S26" s="187">
        <v>97</v>
      </c>
      <c r="T26" s="189">
        <v>0</v>
      </c>
      <c r="U26" s="190">
        <v>83</v>
      </c>
      <c r="V26" s="192">
        <v>2</v>
      </c>
      <c r="W26" s="187">
        <v>72</v>
      </c>
      <c r="X26" s="190">
        <v>3</v>
      </c>
      <c r="Y26" s="187">
        <v>90</v>
      </c>
      <c r="Z26" s="189">
        <v>0</v>
      </c>
      <c r="AA26" s="193">
        <v>92</v>
      </c>
      <c r="AB26" s="189">
        <v>0</v>
      </c>
      <c r="AC26" s="193">
        <v>72</v>
      </c>
      <c r="AD26" s="189">
        <v>1</v>
      </c>
      <c r="AE26" s="194">
        <v>71</v>
      </c>
      <c r="AF26" s="194">
        <v>1</v>
      </c>
      <c r="AG26" s="193">
        <v>77</v>
      </c>
      <c r="AH26" s="194">
        <v>1</v>
      </c>
      <c r="AI26" s="193">
        <v>47</v>
      </c>
      <c r="AJ26" s="194">
        <v>1</v>
      </c>
      <c r="AK26" s="193">
        <v>30</v>
      </c>
      <c r="AL26" s="194">
        <v>3</v>
      </c>
      <c r="AM26" s="193">
        <v>30</v>
      </c>
      <c r="AN26" s="194">
        <v>2</v>
      </c>
      <c r="AO26" s="276"/>
      <c r="AP26" s="277"/>
      <c r="AQ26" s="276"/>
      <c r="AR26" s="277"/>
      <c r="AS26" s="268"/>
      <c r="AT26" s="269"/>
      <c r="AU26" s="268"/>
      <c r="AV26" s="269"/>
      <c r="AW26" s="268"/>
      <c r="AX26" s="269"/>
      <c r="AY26" s="268"/>
      <c r="AZ26" s="274"/>
      <c r="BA26" s="269"/>
      <c r="BB26" s="269"/>
      <c r="BC26" s="268"/>
      <c r="BD26" s="269"/>
      <c r="BE26" s="268"/>
      <c r="BF26" s="269"/>
      <c r="BG26" s="268"/>
      <c r="BH26" s="269"/>
      <c r="BI26" s="268"/>
      <c r="BJ26" s="269"/>
      <c r="BK26" s="268"/>
      <c r="BL26" s="275"/>
    </row>
    <row r="27" spans="1:64" s="196" customFormat="1" ht="12">
      <c r="A27" s="197" t="s">
        <v>42</v>
      </c>
      <c r="B27" s="184" t="s">
        <v>19</v>
      </c>
      <c r="C27" s="185">
        <v>30</v>
      </c>
      <c r="D27" s="186">
        <v>2</v>
      </c>
      <c r="E27" s="187">
        <v>43</v>
      </c>
      <c r="F27" s="188">
        <v>0</v>
      </c>
      <c r="G27" s="187">
        <v>47</v>
      </c>
      <c r="H27" s="189">
        <v>0</v>
      </c>
      <c r="I27" s="187">
        <v>45</v>
      </c>
      <c r="J27" s="190">
        <v>1</v>
      </c>
      <c r="K27" s="185">
        <v>28</v>
      </c>
      <c r="L27" s="4">
        <v>1</v>
      </c>
      <c r="M27" s="191">
        <v>44</v>
      </c>
      <c r="N27" s="191">
        <v>0</v>
      </c>
      <c r="O27" s="185">
        <v>36</v>
      </c>
      <c r="P27" s="186">
        <v>1</v>
      </c>
      <c r="Q27" s="187">
        <v>34</v>
      </c>
      <c r="R27" s="189">
        <v>1</v>
      </c>
      <c r="S27" s="187">
        <v>44</v>
      </c>
      <c r="T27" s="189">
        <v>0</v>
      </c>
      <c r="U27" s="190">
        <v>30</v>
      </c>
      <c r="V27" s="192">
        <v>1</v>
      </c>
      <c r="W27" s="187">
        <v>34</v>
      </c>
      <c r="X27" s="190">
        <v>1</v>
      </c>
      <c r="Y27" s="187">
        <v>26</v>
      </c>
      <c r="Z27" s="189">
        <v>0</v>
      </c>
      <c r="AA27" s="193">
        <v>43</v>
      </c>
      <c r="AB27" s="189">
        <v>0</v>
      </c>
      <c r="AC27" s="193">
        <v>33</v>
      </c>
      <c r="AD27" s="189">
        <v>0</v>
      </c>
      <c r="AE27" s="194">
        <v>30</v>
      </c>
      <c r="AF27" s="194">
        <v>0</v>
      </c>
      <c r="AG27" s="193">
        <v>27</v>
      </c>
      <c r="AH27" s="194">
        <v>0</v>
      </c>
      <c r="AI27" s="193">
        <v>21</v>
      </c>
      <c r="AJ27" s="194">
        <v>0</v>
      </c>
      <c r="AK27" s="193">
        <v>17</v>
      </c>
      <c r="AL27" s="194">
        <v>3</v>
      </c>
      <c r="AM27" s="193">
        <v>17</v>
      </c>
      <c r="AN27" s="194">
        <v>0</v>
      </c>
      <c r="AO27" s="276"/>
      <c r="AP27" s="277"/>
      <c r="AQ27" s="276"/>
      <c r="AR27" s="277"/>
      <c r="AS27" s="268"/>
      <c r="AT27" s="269"/>
      <c r="AU27" s="268"/>
      <c r="AV27" s="269"/>
      <c r="AW27" s="268"/>
      <c r="AX27" s="269"/>
      <c r="AY27" s="268"/>
      <c r="AZ27" s="274"/>
      <c r="BA27" s="269"/>
      <c r="BB27" s="269"/>
      <c r="BC27" s="268"/>
      <c r="BD27" s="269"/>
      <c r="BE27" s="268"/>
      <c r="BF27" s="269"/>
      <c r="BG27" s="268"/>
      <c r="BH27" s="269"/>
      <c r="BI27" s="268"/>
      <c r="BJ27" s="269"/>
      <c r="BK27" s="268"/>
      <c r="BL27" s="275"/>
    </row>
    <row r="28" spans="1:64" s="196" customFormat="1" ht="12">
      <c r="A28" s="197" t="s">
        <v>44</v>
      </c>
      <c r="B28" s="184" t="s">
        <v>10</v>
      </c>
      <c r="C28" s="185">
        <v>79</v>
      </c>
      <c r="D28" s="186">
        <v>1</v>
      </c>
      <c r="E28" s="187">
        <v>66</v>
      </c>
      <c r="F28" s="188">
        <v>1</v>
      </c>
      <c r="G28" s="187">
        <v>51</v>
      </c>
      <c r="H28" s="189">
        <v>2</v>
      </c>
      <c r="I28" s="187">
        <v>56</v>
      </c>
      <c r="J28" s="190">
        <v>0</v>
      </c>
      <c r="K28" s="185">
        <v>50</v>
      </c>
      <c r="L28" s="4">
        <v>0</v>
      </c>
      <c r="M28" s="191">
        <v>49</v>
      </c>
      <c r="N28" s="191">
        <v>0</v>
      </c>
      <c r="O28" s="185">
        <v>45</v>
      </c>
      <c r="P28" s="186">
        <v>1</v>
      </c>
      <c r="Q28" s="187">
        <v>51</v>
      </c>
      <c r="R28" s="189">
        <v>4</v>
      </c>
      <c r="S28" s="187">
        <v>46</v>
      </c>
      <c r="T28" s="189">
        <v>1</v>
      </c>
      <c r="U28" s="190">
        <v>52</v>
      </c>
      <c r="V28" s="192">
        <v>0</v>
      </c>
      <c r="W28" s="187">
        <v>50</v>
      </c>
      <c r="X28" s="190">
        <v>1</v>
      </c>
      <c r="Y28" s="187">
        <v>63</v>
      </c>
      <c r="Z28" s="189">
        <v>0</v>
      </c>
      <c r="AA28" s="193">
        <v>72</v>
      </c>
      <c r="AB28" s="189">
        <v>0</v>
      </c>
      <c r="AC28" s="193">
        <v>41</v>
      </c>
      <c r="AD28" s="189">
        <v>1</v>
      </c>
      <c r="AE28" s="194">
        <v>51</v>
      </c>
      <c r="AF28" s="194">
        <v>3</v>
      </c>
      <c r="AG28" s="193">
        <v>53</v>
      </c>
      <c r="AH28" s="194">
        <v>2</v>
      </c>
      <c r="AI28" s="193">
        <v>19</v>
      </c>
      <c r="AJ28" s="194">
        <v>0</v>
      </c>
      <c r="AK28" s="193">
        <v>12</v>
      </c>
      <c r="AL28" s="194">
        <v>0</v>
      </c>
      <c r="AM28" s="193">
        <v>23</v>
      </c>
      <c r="AN28" s="194">
        <v>2</v>
      </c>
      <c r="AO28" s="276"/>
      <c r="AP28" s="277"/>
      <c r="AQ28" s="276"/>
      <c r="AR28" s="277"/>
      <c r="AS28" s="268"/>
      <c r="AT28" s="269"/>
      <c r="AU28" s="268"/>
      <c r="AV28" s="269"/>
      <c r="AW28" s="268"/>
      <c r="AX28" s="269"/>
      <c r="AY28" s="268"/>
      <c r="AZ28" s="274"/>
      <c r="BA28" s="269"/>
      <c r="BB28" s="269"/>
      <c r="BC28" s="268"/>
      <c r="BD28" s="269"/>
      <c r="BE28" s="268"/>
      <c r="BF28" s="269"/>
      <c r="BG28" s="268"/>
      <c r="BH28" s="269"/>
      <c r="BI28" s="268"/>
      <c r="BJ28" s="269"/>
      <c r="BK28" s="268"/>
      <c r="BL28" s="275"/>
    </row>
    <row r="29" spans="1:64" s="196" customFormat="1" ht="12">
      <c r="A29" s="197" t="s">
        <v>45</v>
      </c>
      <c r="B29" s="184" t="s">
        <v>20</v>
      </c>
      <c r="C29" s="185">
        <v>3</v>
      </c>
      <c r="D29" s="186">
        <v>0</v>
      </c>
      <c r="E29" s="187">
        <v>7</v>
      </c>
      <c r="F29" s="188">
        <v>0</v>
      </c>
      <c r="G29" s="187">
        <v>8</v>
      </c>
      <c r="H29" s="189">
        <v>0</v>
      </c>
      <c r="I29" s="187">
        <v>9</v>
      </c>
      <c r="J29" s="190">
        <v>0</v>
      </c>
      <c r="K29" s="185">
        <v>1</v>
      </c>
      <c r="L29" s="4">
        <v>0</v>
      </c>
      <c r="M29" s="191">
        <v>8</v>
      </c>
      <c r="N29" s="191">
        <v>0</v>
      </c>
      <c r="O29" s="185">
        <v>3</v>
      </c>
      <c r="P29" s="186">
        <v>0</v>
      </c>
      <c r="Q29" s="187">
        <v>3</v>
      </c>
      <c r="R29" s="189">
        <v>0</v>
      </c>
      <c r="S29" s="187">
        <v>2</v>
      </c>
      <c r="T29" s="189">
        <v>0</v>
      </c>
      <c r="U29" s="190">
        <v>3</v>
      </c>
      <c r="V29" s="192">
        <v>0</v>
      </c>
      <c r="W29" s="187">
        <v>4</v>
      </c>
      <c r="X29" s="190">
        <v>0</v>
      </c>
      <c r="Y29" s="187">
        <v>0</v>
      </c>
      <c r="Z29" s="189">
        <v>0</v>
      </c>
      <c r="AA29" s="193">
        <v>3</v>
      </c>
      <c r="AB29" s="189">
        <v>0</v>
      </c>
      <c r="AC29" s="193">
        <v>5</v>
      </c>
      <c r="AD29" s="189">
        <v>0</v>
      </c>
      <c r="AE29" s="194">
        <v>2</v>
      </c>
      <c r="AF29" s="194">
        <v>0</v>
      </c>
      <c r="AG29" s="193">
        <v>3</v>
      </c>
      <c r="AH29" s="194">
        <v>0</v>
      </c>
      <c r="AI29" s="193">
        <v>2</v>
      </c>
      <c r="AJ29" s="194">
        <v>0</v>
      </c>
      <c r="AK29" s="193">
        <v>3</v>
      </c>
      <c r="AL29" s="194">
        <v>1</v>
      </c>
      <c r="AM29" s="193">
        <v>1</v>
      </c>
      <c r="AN29" s="194">
        <v>0</v>
      </c>
      <c r="AO29" s="276"/>
      <c r="AP29" s="277"/>
      <c r="AQ29" s="276"/>
      <c r="AR29" s="277"/>
      <c r="AS29" s="268"/>
      <c r="AT29" s="269"/>
      <c r="AU29" s="268"/>
      <c r="AV29" s="269"/>
      <c r="AW29" s="268"/>
      <c r="AX29" s="269"/>
      <c r="AY29" s="268"/>
      <c r="AZ29" s="274"/>
      <c r="BA29" s="269"/>
      <c r="BB29" s="269"/>
      <c r="BC29" s="268"/>
      <c r="BD29" s="269"/>
      <c r="BE29" s="268"/>
      <c r="BF29" s="269"/>
      <c r="BG29" s="268"/>
      <c r="BH29" s="269"/>
      <c r="BI29" s="268"/>
      <c r="BJ29" s="269"/>
      <c r="BK29" s="268"/>
      <c r="BL29" s="275"/>
    </row>
    <row r="30" spans="1:64" s="196" customFormat="1" ht="12">
      <c r="A30" s="197" t="s">
        <v>47</v>
      </c>
      <c r="B30" s="184" t="s">
        <v>21</v>
      </c>
      <c r="C30" s="185">
        <v>34</v>
      </c>
      <c r="D30" s="186">
        <v>1</v>
      </c>
      <c r="E30" s="187">
        <v>35</v>
      </c>
      <c r="F30" s="188">
        <v>0</v>
      </c>
      <c r="G30" s="187">
        <v>37</v>
      </c>
      <c r="H30" s="189">
        <v>0</v>
      </c>
      <c r="I30" s="187">
        <v>38</v>
      </c>
      <c r="J30" s="190">
        <v>2</v>
      </c>
      <c r="K30" s="185">
        <v>25</v>
      </c>
      <c r="L30" s="4">
        <v>1</v>
      </c>
      <c r="M30" s="191">
        <v>30</v>
      </c>
      <c r="N30" s="191">
        <v>0</v>
      </c>
      <c r="O30" s="185">
        <v>22</v>
      </c>
      <c r="P30" s="186">
        <v>0</v>
      </c>
      <c r="Q30" s="187">
        <v>31</v>
      </c>
      <c r="R30" s="189">
        <v>0</v>
      </c>
      <c r="S30" s="187">
        <v>22</v>
      </c>
      <c r="T30" s="189">
        <v>4</v>
      </c>
      <c r="U30" s="190">
        <v>11</v>
      </c>
      <c r="V30" s="192">
        <v>0</v>
      </c>
      <c r="W30" s="187">
        <v>38</v>
      </c>
      <c r="X30" s="190">
        <v>1</v>
      </c>
      <c r="Y30" s="187">
        <v>22</v>
      </c>
      <c r="Z30" s="189">
        <v>0</v>
      </c>
      <c r="AA30" s="193">
        <v>27</v>
      </c>
      <c r="AB30" s="189">
        <v>0</v>
      </c>
      <c r="AC30" s="193">
        <v>28</v>
      </c>
      <c r="AD30" s="189">
        <v>0</v>
      </c>
      <c r="AE30" s="194">
        <v>31</v>
      </c>
      <c r="AF30" s="194">
        <v>0</v>
      </c>
      <c r="AG30" s="193">
        <v>41</v>
      </c>
      <c r="AH30" s="194">
        <v>0</v>
      </c>
      <c r="AI30" s="193">
        <v>21</v>
      </c>
      <c r="AJ30" s="194">
        <v>0</v>
      </c>
      <c r="AK30" s="193">
        <v>14</v>
      </c>
      <c r="AL30" s="194">
        <v>0</v>
      </c>
      <c r="AM30" s="193">
        <v>21</v>
      </c>
      <c r="AN30" s="194">
        <v>4</v>
      </c>
      <c r="AO30" s="276"/>
      <c r="AP30" s="277"/>
      <c r="AQ30" s="276"/>
      <c r="AR30" s="277"/>
      <c r="AS30" s="268"/>
      <c r="AT30" s="269"/>
      <c r="AU30" s="268"/>
      <c r="AV30" s="269"/>
      <c r="AW30" s="268"/>
      <c r="AX30" s="269"/>
      <c r="AY30" s="268"/>
      <c r="AZ30" s="274"/>
      <c r="BA30" s="269"/>
      <c r="BB30" s="269"/>
      <c r="BC30" s="268"/>
      <c r="BD30" s="269"/>
      <c r="BE30" s="268"/>
      <c r="BF30" s="269"/>
      <c r="BG30" s="268"/>
      <c r="BH30" s="269"/>
      <c r="BI30" s="268"/>
      <c r="BJ30" s="269"/>
      <c r="BK30" s="268"/>
      <c r="BL30" s="275"/>
    </row>
    <row r="31" spans="1:64" s="196" customFormat="1" ht="12">
      <c r="A31" s="197" t="s">
        <v>48</v>
      </c>
      <c r="B31" s="184" t="s">
        <v>11</v>
      </c>
      <c r="C31" s="185">
        <v>5</v>
      </c>
      <c r="D31" s="186">
        <v>1</v>
      </c>
      <c r="E31" s="187">
        <v>8</v>
      </c>
      <c r="F31" s="188">
        <v>0</v>
      </c>
      <c r="G31" s="187">
        <v>5</v>
      </c>
      <c r="H31" s="189">
        <v>0</v>
      </c>
      <c r="I31" s="187">
        <v>5</v>
      </c>
      <c r="J31" s="190">
        <v>0</v>
      </c>
      <c r="K31" s="185">
        <v>6</v>
      </c>
      <c r="L31" s="4">
        <v>0</v>
      </c>
      <c r="M31" s="191">
        <v>5</v>
      </c>
      <c r="N31" s="191">
        <v>0</v>
      </c>
      <c r="O31" s="185">
        <v>8</v>
      </c>
      <c r="P31" s="186">
        <v>1</v>
      </c>
      <c r="Q31" s="187">
        <v>7</v>
      </c>
      <c r="R31" s="189">
        <v>0</v>
      </c>
      <c r="S31" s="187">
        <v>7</v>
      </c>
      <c r="T31" s="189">
        <v>0</v>
      </c>
      <c r="U31" s="190">
        <v>7</v>
      </c>
      <c r="V31" s="192">
        <v>0</v>
      </c>
      <c r="W31" s="187">
        <v>3</v>
      </c>
      <c r="X31" s="190">
        <v>0</v>
      </c>
      <c r="Y31" s="187">
        <v>5</v>
      </c>
      <c r="Z31" s="189">
        <v>0</v>
      </c>
      <c r="AA31" s="193">
        <v>7</v>
      </c>
      <c r="AB31" s="189">
        <v>1</v>
      </c>
      <c r="AC31" s="193">
        <v>5</v>
      </c>
      <c r="AD31" s="189">
        <v>0</v>
      </c>
      <c r="AE31" s="194">
        <v>6</v>
      </c>
      <c r="AF31" s="194">
        <v>0</v>
      </c>
      <c r="AG31" s="193">
        <v>7</v>
      </c>
      <c r="AH31" s="194">
        <v>0</v>
      </c>
      <c r="AI31" s="193">
        <v>2</v>
      </c>
      <c r="AJ31" s="194">
        <v>0</v>
      </c>
      <c r="AK31" s="193">
        <v>3</v>
      </c>
      <c r="AL31" s="194">
        <v>0</v>
      </c>
      <c r="AM31" s="193">
        <v>1</v>
      </c>
      <c r="AN31" s="194">
        <v>0</v>
      </c>
      <c r="AO31" s="276"/>
      <c r="AP31" s="277"/>
      <c r="AQ31" s="276"/>
      <c r="AR31" s="277"/>
      <c r="AS31" s="268"/>
      <c r="AT31" s="269"/>
      <c r="AU31" s="268"/>
      <c r="AV31" s="269"/>
      <c r="AW31" s="268"/>
      <c r="AX31" s="269"/>
      <c r="AY31" s="268"/>
      <c r="AZ31" s="274"/>
      <c r="BA31" s="269"/>
      <c r="BB31" s="269"/>
      <c r="BC31" s="268"/>
      <c r="BD31" s="269"/>
      <c r="BE31" s="268"/>
      <c r="BF31" s="269"/>
      <c r="BG31" s="268"/>
      <c r="BH31" s="269"/>
      <c r="BI31" s="268"/>
      <c r="BJ31" s="269"/>
      <c r="BK31" s="268"/>
      <c r="BL31" s="275"/>
    </row>
    <row r="32" spans="1:64" s="196" customFormat="1" ht="12">
      <c r="A32" s="197" t="s">
        <v>49</v>
      </c>
      <c r="B32" s="184" t="s">
        <v>12</v>
      </c>
      <c r="C32" s="185">
        <v>8</v>
      </c>
      <c r="D32" s="186">
        <v>0</v>
      </c>
      <c r="E32" s="187">
        <v>3</v>
      </c>
      <c r="F32" s="188">
        <v>0</v>
      </c>
      <c r="G32" s="187">
        <v>4</v>
      </c>
      <c r="H32" s="189">
        <v>0</v>
      </c>
      <c r="I32" s="187">
        <v>4</v>
      </c>
      <c r="J32" s="190">
        <v>0</v>
      </c>
      <c r="K32" s="185">
        <v>3</v>
      </c>
      <c r="L32" s="4">
        <v>1</v>
      </c>
      <c r="M32" s="191">
        <v>3</v>
      </c>
      <c r="N32" s="191">
        <v>0</v>
      </c>
      <c r="O32" s="185">
        <v>3</v>
      </c>
      <c r="P32" s="186">
        <v>0</v>
      </c>
      <c r="Q32" s="187">
        <v>3</v>
      </c>
      <c r="R32" s="189">
        <v>0</v>
      </c>
      <c r="S32" s="187">
        <v>4</v>
      </c>
      <c r="T32" s="189">
        <v>1</v>
      </c>
      <c r="U32" s="190">
        <v>1</v>
      </c>
      <c r="V32" s="192">
        <v>0</v>
      </c>
      <c r="W32" s="187">
        <v>4</v>
      </c>
      <c r="X32" s="190">
        <v>0</v>
      </c>
      <c r="Y32" s="187">
        <v>6</v>
      </c>
      <c r="Z32" s="189">
        <v>0</v>
      </c>
      <c r="AA32" s="193">
        <v>5</v>
      </c>
      <c r="AB32" s="189">
        <v>0</v>
      </c>
      <c r="AC32" s="193">
        <v>0</v>
      </c>
      <c r="AD32" s="189">
        <v>0</v>
      </c>
      <c r="AE32" s="194">
        <v>2</v>
      </c>
      <c r="AF32" s="194">
        <v>0</v>
      </c>
      <c r="AG32" s="193">
        <v>7</v>
      </c>
      <c r="AH32" s="194">
        <v>1</v>
      </c>
      <c r="AI32" s="193">
        <v>5</v>
      </c>
      <c r="AJ32" s="194">
        <v>0</v>
      </c>
      <c r="AK32" s="193">
        <v>4</v>
      </c>
      <c r="AL32" s="194">
        <v>0</v>
      </c>
      <c r="AM32" s="193">
        <v>1</v>
      </c>
      <c r="AN32" s="194">
        <v>0</v>
      </c>
      <c r="AO32" s="276"/>
      <c r="AP32" s="277"/>
      <c r="AQ32" s="276"/>
      <c r="AR32" s="277"/>
      <c r="AS32" s="268"/>
      <c r="AT32" s="269"/>
      <c r="AU32" s="268"/>
      <c r="AV32" s="269"/>
      <c r="AW32" s="268"/>
      <c r="AX32" s="269"/>
      <c r="AY32" s="268"/>
      <c r="AZ32" s="274"/>
      <c r="BA32" s="269"/>
      <c r="BB32" s="269"/>
      <c r="BC32" s="268"/>
      <c r="BD32" s="269"/>
      <c r="BE32" s="268"/>
      <c r="BF32" s="269"/>
      <c r="BG32" s="268"/>
      <c r="BH32" s="269"/>
      <c r="BI32" s="268"/>
      <c r="BJ32" s="269"/>
      <c r="BK32" s="268"/>
      <c r="BL32" s="275"/>
    </row>
    <row r="33" spans="1:64" s="196" customFormat="1" ht="12">
      <c r="A33" s="197" t="s">
        <v>50</v>
      </c>
      <c r="B33" s="184" t="s">
        <v>22</v>
      </c>
      <c r="C33" s="185">
        <v>1</v>
      </c>
      <c r="D33" s="186">
        <v>0</v>
      </c>
      <c r="E33" s="187">
        <v>2</v>
      </c>
      <c r="F33" s="188">
        <v>0</v>
      </c>
      <c r="G33" s="187">
        <v>1</v>
      </c>
      <c r="H33" s="189">
        <v>0</v>
      </c>
      <c r="I33" s="187">
        <v>1</v>
      </c>
      <c r="J33" s="190">
        <v>0</v>
      </c>
      <c r="K33" s="185">
        <v>1</v>
      </c>
      <c r="L33" s="4">
        <v>0</v>
      </c>
      <c r="M33" s="191">
        <v>1</v>
      </c>
      <c r="N33" s="191">
        <v>0</v>
      </c>
      <c r="O33" s="185">
        <v>3</v>
      </c>
      <c r="P33" s="186">
        <v>0</v>
      </c>
      <c r="Q33" s="187">
        <v>2</v>
      </c>
      <c r="R33" s="189">
        <v>0</v>
      </c>
      <c r="S33" s="187">
        <v>1</v>
      </c>
      <c r="T33" s="189">
        <v>0</v>
      </c>
      <c r="U33" s="190">
        <v>0</v>
      </c>
      <c r="V33" s="192">
        <v>0</v>
      </c>
      <c r="W33" s="187">
        <v>0</v>
      </c>
      <c r="X33" s="190">
        <v>0</v>
      </c>
      <c r="Y33" s="187">
        <v>0</v>
      </c>
      <c r="Z33" s="189">
        <v>0</v>
      </c>
      <c r="AA33" s="193">
        <v>2</v>
      </c>
      <c r="AB33" s="189">
        <v>0</v>
      </c>
      <c r="AC33" s="193">
        <v>1</v>
      </c>
      <c r="AD33" s="189">
        <v>0</v>
      </c>
      <c r="AE33" s="194">
        <v>1</v>
      </c>
      <c r="AF33" s="194">
        <v>0</v>
      </c>
      <c r="AG33" s="193">
        <v>5</v>
      </c>
      <c r="AH33" s="194">
        <v>0</v>
      </c>
      <c r="AI33" s="193">
        <v>2</v>
      </c>
      <c r="AJ33" s="194">
        <v>0</v>
      </c>
      <c r="AK33" s="193">
        <v>1</v>
      </c>
      <c r="AL33" s="194">
        <v>1</v>
      </c>
      <c r="AM33" s="193">
        <v>1</v>
      </c>
      <c r="AN33" s="194">
        <v>0</v>
      </c>
      <c r="AO33" s="276"/>
      <c r="AP33" s="277"/>
      <c r="AQ33" s="276"/>
      <c r="AR33" s="277"/>
      <c r="AS33" s="268"/>
      <c r="AT33" s="269"/>
      <c r="AU33" s="268"/>
      <c r="AV33" s="269"/>
      <c r="AW33" s="268"/>
      <c r="AX33" s="269"/>
      <c r="AY33" s="268"/>
      <c r="AZ33" s="274"/>
      <c r="BA33" s="269"/>
      <c r="BB33" s="269"/>
      <c r="BC33" s="268"/>
      <c r="BD33" s="269"/>
      <c r="BE33" s="268"/>
      <c r="BF33" s="269"/>
      <c r="BG33" s="268"/>
      <c r="BH33" s="269"/>
      <c r="BI33" s="268"/>
      <c r="BJ33" s="269"/>
      <c r="BK33" s="268"/>
      <c r="BL33" s="275"/>
    </row>
    <row r="34" spans="1:64" s="196" customFormat="1" ht="12" thickBot="1">
      <c r="A34" s="197" t="s">
        <v>46</v>
      </c>
      <c r="B34" s="184" t="s">
        <v>13</v>
      </c>
      <c r="C34" s="185">
        <v>58</v>
      </c>
      <c r="D34" s="186">
        <v>0</v>
      </c>
      <c r="E34" s="187">
        <v>47</v>
      </c>
      <c r="F34" s="188">
        <v>0</v>
      </c>
      <c r="G34" s="187">
        <v>38</v>
      </c>
      <c r="H34" s="189">
        <v>0</v>
      </c>
      <c r="I34" s="187">
        <v>39</v>
      </c>
      <c r="J34" s="190">
        <v>1</v>
      </c>
      <c r="K34" s="185">
        <v>37</v>
      </c>
      <c r="L34" s="4">
        <v>0</v>
      </c>
      <c r="M34" s="191">
        <v>33</v>
      </c>
      <c r="N34" s="191">
        <v>0</v>
      </c>
      <c r="O34" s="185">
        <v>24</v>
      </c>
      <c r="P34" s="186">
        <v>0</v>
      </c>
      <c r="Q34" s="187">
        <v>37</v>
      </c>
      <c r="R34" s="189">
        <v>2</v>
      </c>
      <c r="S34" s="187">
        <v>28</v>
      </c>
      <c r="T34" s="189">
        <v>1</v>
      </c>
      <c r="U34" s="190">
        <v>37</v>
      </c>
      <c r="V34" s="192">
        <v>1</v>
      </c>
      <c r="W34" s="187">
        <v>45</v>
      </c>
      <c r="X34" s="190">
        <v>1</v>
      </c>
      <c r="Y34" s="187">
        <v>52</v>
      </c>
      <c r="Z34" s="189">
        <v>2</v>
      </c>
      <c r="AA34" s="193">
        <v>62</v>
      </c>
      <c r="AB34" s="189">
        <v>1</v>
      </c>
      <c r="AC34" s="193">
        <v>37</v>
      </c>
      <c r="AD34" s="189">
        <v>1</v>
      </c>
      <c r="AE34" s="194">
        <v>39</v>
      </c>
      <c r="AF34" s="194">
        <v>1</v>
      </c>
      <c r="AG34" s="193">
        <v>22</v>
      </c>
      <c r="AH34" s="194">
        <v>0</v>
      </c>
      <c r="AI34" s="193">
        <v>25</v>
      </c>
      <c r="AJ34" s="194">
        <v>0</v>
      </c>
      <c r="AK34" s="193">
        <v>15</v>
      </c>
      <c r="AL34" s="194">
        <v>1</v>
      </c>
      <c r="AM34" s="193">
        <v>15</v>
      </c>
      <c r="AN34" s="194">
        <v>1</v>
      </c>
      <c r="AO34" s="278"/>
      <c r="AP34" s="279"/>
      <c r="AQ34" s="278"/>
      <c r="AR34" s="279"/>
      <c r="AS34" s="280"/>
      <c r="AT34" s="269"/>
      <c r="AU34" s="280"/>
      <c r="AV34" s="281"/>
      <c r="AW34" s="280"/>
      <c r="AX34" s="281"/>
      <c r="AY34" s="280"/>
      <c r="AZ34" s="282"/>
      <c r="BA34" s="281"/>
      <c r="BB34" s="281"/>
      <c r="BC34" s="280"/>
      <c r="BD34" s="281"/>
      <c r="BE34" s="280"/>
      <c r="BF34" s="281"/>
      <c r="BG34" s="280"/>
      <c r="BH34" s="281"/>
      <c r="BI34" s="280"/>
      <c r="BJ34" s="281"/>
      <c r="BK34" s="280"/>
      <c r="BL34" s="283"/>
    </row>
    <row r="35" spans="1:64" s="161" customFormat="1" ht="13.5" thickTop="1">
      <c r="A35" s="159"/>
      <c r="B35" s="159"/>
      <c r="C35" s="160">
        <f aca="true" t="shared" si="0" ref="C35:AB35">SUM(C8:C34)</f>
        <v>649</v>
      </c>
      <c r="D35" s="160">
        <f t="shared" si="0"/>
        <v>12</v>
      </c>
      <c r="E35" s="160">
        <f t="shared" si="0"/>
        <v>616</v>
      </c>
      <c r="F35" s="160">
        <f t="shared" si="0"/>
        <v>7</v>
      </c>
      <c r="G35" s="160">
        <f t="shared" si="0"/>
        <v>569</v>
      </c>
      <c r="H35" s="160">
        <f t="shared" si="0"/>
        <v>5</v>
      </c>
      <c r="I35" s="160">
        <f t="shared" si="0"/>
        <v>584</v>
      </c>
      <c r="J35" s="160">
        <f t="shared" si="0"/>
        <v>11</v>
      </c>
      <c r="K35" s="160">
        <f t="shared" si="0"/>
        <v>510</v>
      </c>
      <c r="L35" s="160">
        <f t="shared" si="0"/>
        <v>7</v>
      </c>
      <c r="M35" s="160">
        <f t="shared" si="0"/>
        <v>522</v>
      </c>
      <c r="N35" s="160">
        <f t="shared" si="0"/>
        <v>4</v>
      </c>
      <c r="O35" s="160">
        <f t="shared" si="0"/>
        <v>479</v>
      </c>
      <c r="P35" s="160">
        <f t="shared" si="0"/>
        <v>6</v>
      </c>
      <c r="Q35" s="160">
        <f t="shared" si="0"/>
        <v>535</v>
      </c>
      <c r="R35" s="160">
        <f t="shared" si="0"/>
        <v>13</v>
      </c>
      <c r="S35" s="160">
        <f t="shared" si="0"/>
        <v>532</v>
      </c>
      <c r="T35" s="160">
        <f t="shared" si="0"/>
        <v>11</v>
      </c>
      <c r="U35" s="160">
        <f t="shared" si="0"/>
        <v>473</v>
      </c>
      <c r="V35" s="160">
        <f t="shared" si="0"/>
        <v>6</v>
      </c>
      <c r="W35" s="160">
        <f t="shared" si="0"/>
        <v>515</v>
      </c>
      <c r="X35" s="160">
        <f t="shared" si="0"/>
        <v>14</v>
      </c>
      <c r="Y35" s="160">
        <f t="shared" si="0"/>
        <v>527</v>
      </c>
      <c r="Z35" s="160">
        <f t="shared" si="0"/>
        <v>8</v>
      </c>
      <c r="AA35" s="160">
        <f t="shared" si="0"/>
        <v>618</v>
      </c>
      <c r="AB35" s="160">
        <f t="shared" si="0"/>
        <v>12</v>
      </c>
      <c r="AC35" s="160">
        <f aca="true" t="shared" si="1" ref="AC35:AH35">SUM(AC8:AC34)</f>
        <v>539</v>
      </c>
      <c r="AD35" s="160">
        <f t="shared" si="1"/>
        <v>11</v>
      </c>
      <c r="AE35" s="160">
        <f t="shared" si="1"/>
        <v>505</v>
      </c>
      <c r="AF35" s="160">
        <f t="shared" si="1"/>
        <v>20</v>
      </c>
      <c r="AG35" s="160">
        <f t="shared" si="1"/>
        <v>532</v>
      </c>
      <c r="AH35" s="160">
        <f t="shared" si="1"/>
        <v>11</v>
      </c>
      <c r="AI35" s="160">
        <f aca="true" t="shared" si="2" ref="AI35:AN35">SUM(AI8:AI34)</f>
        <v>291</v>
      </c>
      <c r="AJ35" s="160">
        <f t="shared" si="2"/>
        <v>6</v>
      </c>
      <c r="AK35" s="160">
        <f t="shared" si="2"/>
        <v>226</v>
      </c>
      <c r="AL35" s="160">
        <f t="shared" si="2"/>
        <v>22</v>
      </c>
      <c r="AM35" s="160">
        <f t="shared" si="2"/>
        <v>250</v>
      </c>
      <c r="AN35" s="160">
        <f t="shared" si="2"/>
        <v>17</v>
      </c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</row>
    <row r="36" spans="1:64" ht="45" customHeight="1">
      <c r="A36" s="36" t="s">
        <v>122</v>
      </c>
      <c r="F36" s="35">
        <f>SUM(E35-F35)/E35</f>
        <v>0.9886363636363636</v>
      </c>
      <c r="H36" s="35">
        <f>SUM(G35-H35)/G35</f>
        <v>0.9912126537785588</v>
      </c>
      <c r="J36" s="35">
        <f>SUM(I35-J35)/I35</f>
        <v>0.9811643835616438</v>
      </c>
      <c r="L36" s="35">
        <f>SUM(K35-L35)/K35</f>
        <v>0.9862745098039216</v>
      </c>
      <c r="N36" s="35">
        <f>SUM(M35-N35)/M35</f>
        <v>0.9923371647509579</v>
      </c>
      <c r="P36" s="35">
        <f>SUM(O35-P35)/O35</f>
        <v>0.9874739039665971</v>
      </c>
      <c r="R36" s="35">
        <f>SUM(Q35-R35)/Q35</f>
        <v>0.9757009345794393</v>
      </c>
      <c r="T36" s="35">
        <f>SUM(S35-T35)/S35</f>
        <v>0.9793233082706767</v>
      </c>
      <c r="V36" s="35">
        <f>SUM(U35-V35)/U35</f>
        <v>0.9873150105708245</v>
      </c>
      <c r="X36" s="35">
        <f>SUM(W35-X35)/W35</f>
        <v>0.9728155339805825</v>
      </c>
      <c r="Z36" s="35">
        <f>SUM(Y35-Z35)/Y35</f>
        <v>0.9848197343453511</v>
      </c>
      <c r="AB36" s="35">
        <f>SUM(AA35-AB35)/AA35</f>
        <v>0.9805825242718447</v>
      </c>
      <c r="AD36" s="35">
        <f>SUM(AC35-AD35)/AC35</f>
        <v>0.9795918367346939</v>
      </c>
      <c r="AF36" s="35">
        <f>SUM(AE35-AF35)/AE35</f>
        <v>0.9603960396039604</v>
      </c>
      <c r="AH36" s="35">
        <f>SUM(AG35-AH35)/AG35</f>
        <v>0.9793233082706767</v>
      </c>
      <c r="AJ36" s="35">
        <f>SUM(AI35-AJ35)/AI35</f>
        <v>0.979381443298969</v>
      </c>
      <c r="AL36" s="35">
        <f>SUM(AK35-AL35)/AK35</f>
        <v>0.9026548672566371</v>
      </c>
      <c r="AN36" s="35">
        <f>SUM(AM35-AN35)/AM35</f>
        <v>0.932</v>
      </c>
      <c r="AO36" s="285"/>
      <c r="AP36" s="286"/>
      <c r="AQ36" s="285"/>
      <c r="AR36" s="286"/>
      <c r="AS36" s="285"/>
      <c r="AT36" s="286"/>
      <c r="AU36" s="285"/>
      <c r="AV36" s="286"/>
      <c r="AW36" s="285"/>
      <c r="AX36" s="286"/>
      <c r="AY36" s="285"/>
      <c r="AZ36" s="286"/>
      <c r="BA36" s="285"/>
      <c r="BB36" s="286"/>
      <c r="BC36" s="285"/>
      <c r="BD36" s="286"/>
      <c r="BE36" s="285"/>
      <c r="BF36" s="286"/>
      <c r="BG36" s="285"/>
      <c r="BH36" s="286"/>
      <c r="BI36" s="285"/>
      <c r="BJ36" s="286"/>
      <c r="BK36" s="285"/>
      <c r="BL36" s="286"/>
    </row>
    <row r="39" spans="31:64" ht="12.75"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</row>
    <row r="40" spans="31:64" ht="12.75"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</row>
    <row r="41" spans="31:64" ht="12.75"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</row>
    <row r="42" spans="31:64" ht="12.75"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</row>
    <row r="43" spans="31:64" ht="12.75"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</row>
    <row r="44" spans="31:64" ht="12.75"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</row>
    <row r="45" spans="31:64" ht="12.75"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</row>
    <row r="46" spans="31:64" ht="12.75"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</row>
    <row r="47" spans="31:64" ht="12.75"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</row>
    <row r="48" spans="1:64" ht="12.75">
      <c r="A48" s="3" t="s">
        <v>74</v>
      </c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</row>
    <row r="49" spans="1:64" ht="12.75">
      <c r="A49" s="3" t="s">
        <v>60</v>
      </c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</row>
    <row r="50" spans="1:64" ht="12.75">
      <c r="A50" s="1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</row>
    <row r="51" spans="1:64" ht="12.75">
      <c r="A51" s="1" t="s">
        <v>73</v>
      </c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</row>
    <row r="52" spans="1:64" ht="12.75">
      <c r="A52" s="1" t="s">
        <v>68</v>
      </c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</row>
    <row r="53" spans="1:64" ht="12.75">
      <c r="A53" s="1" t="s">
        <v>69</v>
      </c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</row>
    <row r="54" spans="1:64" ht="12.75">
      <c r="A54" s="1" t="s">
        <v>70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</row>
    <row r="55" spans="1:64" ht="12.75">
      <c r="A55" s="1" t="s">
        <v>71</v>
      </c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</row>
    <row r="56" spans="1:64" ht="12.75">
      <c r="A56" s="1" t="s">
        <v>72</v>
      </c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</row>
    <row r="57" spans="31:64" ht="12.75"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</row>
    <row r="58" spans="31:64" ht="12.75"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</row>
    <row r="59" spans="31:64" ht="12.75"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</row>
    <row r="60" spans="31:64" ht="12.75"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</row>
    <row r="61" spans="31:64" ht="12.75"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</row>
    <row r="62" spans="31:64" ht="12.75"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</row>
    <row r="63" spans="31:64" ht="12.75"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</row>
    <row r="64" spans="31:64" ht="12.75"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</row>
    <row r="65" spans="31:64" ht="12.75"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</row>
    <row r="66" spans="45:64" ht="12.75"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</row>
    <row r="67" spans="45:64" ht="12.75"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</row>
    <row r="68" spans="61:64" ht="12.75">
      <c r="BI68" s="181"/>
      <c r="BJ68" s="181"/>
      <c r="BK68" s="181"/>
      <c r="BL68" s="181"/>
    </row>
    <row r="69" spans="61:64" ht="12.75">
      <c r="BI69" s="181"/>
      <c r="BJ69" s="181"/>
      <c r="BK69" s="181"/>
      <c r="BL69" s="181"/>
    </row>
    <row r="70" spans="61:64" ht="12.75">
      <c r="BI70" s="181"/>
      <c r="BJ70" s="181"/>
      <c r="BK70" s="181"/>
      <c r="BL70" s="181"/>
    </row>
  </sheetData>
  <sheetProtection selectLockedCells="1" selectUnlockedCells="1"/>
  <mergeCells count="38">
    <mergeCell ref="BG6:BH6"/>
    <mergeCell ref="BE6:BF6"/>
    <mergeCell ref="AY6:AZ6"/>
    <mergeCell ref="C6:D6"/>
    <mergeCell ref="AS6:AT6"/>
    <mergeCell ref="AC6:AD6"/>
    <mergeCell ref="Y6:Z6"/>
    <mergeCell ref="K6:L6"/>
    <mergeCell ref="M6:N6"/>
    <mergeCell ref="Q6:R6"/>
    <mergeCell ref="A6:A7"/>
    <mergeCell ref="AA6:AB6"/>
    <mergeCell ref="E6:F6"/>
    <mergeCell ref="AO6:AP6"/>
    <mergeCell ref="AM6:AN6"/>
    <mergeCell ref="O6:P6"/>
    <mergeCell ref="AK6:AL6"/>
    <mergeCell ref="AI6:AJ6"/>
    <mergeCell ref="AE6:AF6"/>
    <mergeCell ref="AG6:AH6"/>
    <mergeCell ref="S6:T6"/>
    <mergeCell ref="BC6:BD6"/>
    <mergeCell ref="BA6:BB6"/>
    <mergeCell ref="AW6:AX6"/>
    <mergeCell ref="AU6:AV6"/>
    <mergeCell ref="AQ6:AR6"/>
    <mergeCell ref="U6:V6"/>
    <mergeCell ref="W6:X6"/>
    <mergeCell ref="BK6:BL6"/>
    <mergeCell ref="A1:BL1"/>
    <mergeCell ref="A2:BL2"/>
    <mergeCell ref="A3:BL3"/>
    <mergeCell ref="A4:BL4"/>
    <mergeCell ref="A5:BL5"/>
    <mergeCell ref="BI6:BJ6"/>
    <mergeCell ref="B6:B7"/>
    <mergeCell ref="I6:J6"/>
    <mergeCell ref="G6:H6"/>
  </mergeCells>
  <printOptions horizontalCentered="1"/>
  <pageMargins left="0" right="0" top="1" bottom="0.5" header="0.5" footer="0.25"/>
  <pageSetup horizontalDpi="600" verticalDpi="600" orientation="landscape" scale="67" r:id="rId1"/>
  <headerFooter alignWithMargins="0">
    <oddFooter>&amp;CREDACTED 
CONFIDENTIAL PER WAC 480-07-160&amp;R&amp;A</oddFooter>
  </headerFooter>
  <colBreaks count="1" manualBreakCount="1">
    <brk id="33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BL54"/>
  <sheetViews>
    <sheetView view="pageLayout" zoomScaleNormal="80" workbookViewId="0" topLeftCell="A4">
      <selection activeCell="AO8" sqref="AO8:BL37"/>
    </sheetView>
  </sheetViews>
  <sheetFormatPr defaultColWidth="9.140625" defaultRowHeight="12.75"/>
  <cols>
    <col min="1" max="1" width="14.8515625" style="44" customWidth="1"/>
    <col min="2" max="2" width="6.8515625" style="44" bestFit="1" customWidth="1"/>
    <col min="3" max="3" width="9.28125" style="44" hidden="1" customWidth="1"/>
    <col min="4" max="4" width="7.8515625" style="44" hidden="1" customWidth="1"/>
    <col min="5" max="5" width="0" style="44" hidden="1" customWidth="1"/>
    <col min="6" max="6" width="7.57421875" style="44" hidden="1" customWidth="1"/>
    <col min="7" max="7" width="7.7109375" style="44" hidden="1" customWidth="1"/>
    <col min="8" max="8" width="7.57421875" style="44" hidden="1" customWidth="1"/>
    <col min="9" max="9" width="7.7109375" style="44" hidden="1" customWidth="1"/>
    <col min="10" max="10" width="8.140625" style="44" hidden="1" customWidth="1"/>
    <col min="11" max="11" width="7.7109375" style="44" hidden="1" customWidth="1"/>
    <col min="12" max="12" width="8.140625" style="44" hidden="1" customWidth="1"/>
    <col min="13" max="13" width="7.7109375" style="44" hidden="1" customWidth="1"/>
    <col min="14" max="14" width="8.140625" style="44" hidden="1" customWidth="1"/>
    <col min="15" max="15" width="7.7109375" style="44" hidden="1" customWidth="1"/>
    <col min="16" max="16" width="8.140625" style="44" hidden="1" customWidth="1"/>
    <col min="17" max="40" width="7.7109375" style="44" hidden="1" customWidth="1"/>
    <col min="41" max="64" width="7.7109375" style="44" customWidth="1"/>
    <col min="65" max="16384" width="9.140625" style="42" customWidth="1"/>
  </cols>
  <sheetData>
    <row r="1" spans="1:64" ht="13.5" customHeight="1" thickTop="1">
      <c r="A1" s="233" t="s">
        <v>29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5"/>
    </row>
    <row r="2" spans="1:64" ht="12.75">
      <c r="A2" s="236" t="s">
        <v>117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8"/>
    </row>
    <row r="3" spans="1:64" ht="12.75">
      <c r="A3" s="239" t="s">
        <v>191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1"/>
    </row>
    <row r="4" spans="1:64" ht="12.75">
      <c r="A4" s="236">
        <v>2012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8"/>
    </row>
    <row r="5" spans="1:64" s="43" customFormat="1" ht="13.5" customHeight="1" thickBot="1">
      <c r="A5" s="242" t="s">
        <v>75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4"/>
    </row>
    <row r="6" spans="1:64" s="45" customFormat="1" ht="12" thickTop="1">
      <c r="A6" s="245" t="s">
        <v>51</v>
      </c>
      <c r="B6" s="247" t="s">
        <v>25</v>
      </c>
      <c r="C6" s="227">
        <v>40238</v>
      </c>
      <c r="D6" s="227"/>
      <c r="E6" s="227">
        <v>40269</v>
      </c>
      <c r="F6" s="227"/>
      <c r="G6" s="227">
        <v>40299</v>
      </c>
      <c r="H6" s="227"/>
      <c r="I6" s="227">
        <v>40330</v>
      </c>
      <c r="J6" s="227"/>
      <c r="K6" s="227">
        <v>40360</v>
      </c>
      <c r="L6" s="227"/>
      <c r="M6" s="227">
        <v>40391</v>
      </c>
      <c r="N6" s="227"/>
      <c r="O6" s="227" t="s">
        <v>115</v>
      </c>
      <c r="P6" s="227"/>
      <c r="Q6" s="227">
        <v>40452</v>
      </c>
      <c r="R6" s="227"/>
      <c r="S6" s="227">
        <v>40483</v>
      </c>
      <c r="T6" s="227"/>
      <c r="U6" s="227">
        <v>40513</v>
      </c>
      <c r="V6" s="227"/>
      <c r="W6" s="227">
        <v>40544</v>
      </c>
      <c r="X6" s="249"/>
      <c r="Y6" s="210">
        <v>40575</v>
      </c>
      <c r="Z6" s="231"/>
      <c r="AA6" s="210">
        <v>40603</v>
      </c>
      <c r="AB6" s="231"/>
      <c r="AC6" s="228">
        <v>40634</v>
      </c>
      <c r="AD6" s="224"/>
      <c r="AE6" s="210">
        <v>40664</v>
      </c>
      <c r="AF6" s="224"/>
      <c r="AG6" s="210">
        <v>40695</v>
      </c>
      <c r="AH6" s="224"/>
      <c r="AI6" s="210">
        <v>40725</v>
      </c>
      <c r="AJ6" s="224"/>
      <c r="AK6" s="210">
        <v>40756</v>
      </c>
      <c r="AL6" s="224"/>
      <c r="AM6" s="210">
        <v>40787</v>
      </c>
      <c r="AN6" s="224"/>
      <c r="AO6" s="210">
        <v>40817</v>
      </c>
      <c r="AP6" s="224"/>
      <c r="AQ6" s="210">
        <v>40848</v>
      </c>
      <c r="AR6" s="224"/>
      <c r="AS6" s="210">
        <v>40878</v>
      </c>
      <c r="AT6" s="224"/>
      <c r="AU6" s="210">
        <v>40909</v>
      </c>
      <c r="AV6" s="224"/>
      <c r="AW6" s="210">
        <v>40940</v>
      </c>
      <c r="AX6" s="224"/>
      <c r="AY6" s="210">
        <v>40969</v>
      </c>
      <c r="AZ6" s="231"/>
      <c r="BA6" s="228">
        <v>41000</v>
      </c>
      <c r="BB6" s="224"/>
      <c r="BC6" s="210">
        <v>41030</v>
      </c>
      <c r="BD6" s="224"/>
      <c r="BE6" s="210">
        <v>41061</v>
      </c>
      <c r="BF6" s="224"/>
      <c r="BG6" s="210">
        <v>41091</v>
      </c>
      <c r="BH6" s="224"/>
      <c r="BI6" s="210">
        <v>41122</v>
      </c>
      <c r="BJ6" s="224"/>
      <c r="BK6" s="210">
        <v>41153</v>
      </c>
      <c r="BL6" s="211"/>
    </row>
    <row r="7" spans="1:64" s="45" customFormat="1" ht="42" customHeight="1">
      <c r="A7" s="246"/>
      <c r="B7" s="248"/>
      <c r="C7" s="17" t="s">
        <v>113</v>
      </c>
      <c r="D7" s="17" t="s">
        <v>116</v>
      </c>
      <c r="E7" s="17" t="s">
        <v>113</v>
      </c>
      <c r="F7" s="17" t="s">
        <v>116</v>
      </c>
      <c r="G7" s="17" t="s">
        <v>113</v>
      </c>
      <c r="H7" s="17" t="s">
        <v>116</v>
      </c>
      <c r="I7" s="17" t="s">
        <v>113</v>
      </c>
      <c r="J7" s="17" t="s">
        <v>116</v>
      </c>
      <c r="K7" s="17" t="s">
        <v>113</v>
      </c>
      <c r="L7" s="17" t="s">
        <v>116</v>
      </c>
      <c r="M7" s="17" t="s">
        <v>113</v>
      </c>
      <c r="N7" s="17" t="s">
        <v>116</v>
      </c>
      <c r="O7" s="17" t="s">
        <v>113</v>
      </c>
      <c r="P7" s="17" t="s">
        <v>116</v>
      </c>
      <c r="Q7" s="17" t="s">
        <v>113</v>
      </c>
      <c r="R7" s="17" t="s">
        <v>116</v>
      </c>
      <c r="S7" s="17" t="s">
        <v>113</v>
      </c>
      <c r="T7" s="17" t="s">
        <v>116</v>
      </c>
      <c r="U7" s="17" t="s">
        <v>113</v>
      </c>
      <c r="V7" s="17" t="s">
        <v>116</v>
      </c>
      <c r="W7" s="17" t="s">
        <v>113</v>
      </c>
      <c r="X7" s="30" t="s">
        <v>116</v>
      </c>
      <c r="Y7" s="31" t="s">
        <v>113</v>
      </c>
      <c r="Z7" s="29" t="s">
        <v>116</v>
      </c>
      <c r="AA7" s="31" t="s">
        <v>113</v>
      </c>
      <c r="AB7" s="29" t="s">
        <v>116</v>
      </c>
      <c r="AC7" s="28" t="s">
        <v>113</v>
      </c>
      <c r="AD7" s="30" t="s">
        <v>116</v>
      </c>
      <c r="AE7" s="31" t="s">
        <v>113</v>
      </c>
      <c r="AF7" s="30" t="s">
        <v>116</v>
      </c>
      <c r="AG7" s="31" t="s">
        <v>113</v>
      </c>
      <c r="AH7" s="30" t="s">
        <v>116</v>
      </c>
      <c r="AI7" s="31" t="s">
        <v>113</v>
      </c>
      <c r="AJ7" s="30" t="s">
        <v>116</v>
      </c>
      <c r="AK7" s="31" t="s">
        <v>113</v>
      </c>
      <c r="AL7" s="30" t="s">
        <v>116</v>
      </c>
      <c r="AM7" s="31" t="s">
        <v>113</v>
      </c>
      <c r="AN7" s="30" t="s">
        <v>116</v>
      </c>
      <c r="AO7" s="31" t="s">
        <v>113</v>
      </c>
      <c r="AP7" s="30" t="s">
        <v>116</v>
      </c>
      <c r="AQ7" s="31" t="s">
        <v>113</v>
      </c>
      <c r="AR7" s="30" t="s">
        <v>116</v>
      </c>
      <c r="AS7" s="31" t="s">
        <v>113</v>
      </c>
      <c r="AT7" s="30" t="s">
        <v>116</v>
      </c>
      <c r="AU7" s="31" t="s">
        <v>113</v>
      </c>
      <c r="AV7" s="30" t="s">
        <v>116</v>
      </c>
      <c r="AW7" s="31" t="s">
        <v>113</v>
      </c>
      <c r="AX7" s="30" t="s">
        <v>116</v>
      </c>
      <c r="AY7" s="31" t="s">
        <v>113</v>
      </c>
      <c r="AZ7" s="29" t="s">
        <v>116</v>
      </c>
      <c r="BA7" s="28" t="s">
        <v>113</v>
      </c>
      <c r="BB7" s="30" t="s">
        <v>116</v>
      </c>
      <c r="BC7" s="31" t="s">
        <v>113</v>
      </c>
      <c r="BD7" s="30" t="s">
        <v>116</v>
      </c>
      <c r="BE7" s="31" t="s">
        <v>113</v>
      </c>
      <c r="BF7" s="30" t="s">
        <v>116</v>
      </c>
      <c r="BG7" s="31" t="s">
        <v>113</v>
      </c>
      <c r="BH7" s="30" t="s">
        <v>116</v>
      </c>
      <c r="BI7" s="31" t="s">
        <v>113</v>
      </c>
      <c r="BJ7" s="30" t="s">
        <v>116</v>
      </c>
      <c r="BK7" s="31" t="s">
        <v>113</v>
      </c>
      <c r="BL7" s="18" t="s">
        <v>116</v>
      </c>
    </row>
    <row r="8" spans="1:64" ht="12.75">
      <c r="A8" s="46" t="s">
        <v>30</v>
      </c>
      <c r="B8" s="47" t="s">
        <v>23</v>
      </c>
      <c r="C8" s="48">
        <v>7</v>
      </c>
      <c r="D8" s="49">
        <v>0</v>
      </c>
      <c r="E8" s="50">
        <v>5</v>
      </c>
      <c r="F8" s="49">
        <v>0</v>
      </c>
      <c r="G8" s="50">
        <v>5</v>
      </c>
      <c r="H8" s="49">
        <v>0</v>
      </c>
      <c r="I8" s="50">
        <v>6</v>
      </c>
      <c r="J8" s="49">
        <v>0</v>
      </c>
      <c r="K8" s="48">
        <v>5</v>
      </c>
      <c r="L8" s="54">
        <v>0</v>
      </c>
      <c r="M8" s="51">
        <v>4</v>
      </c>
      <c r="N8" s="49">
        <v>0</v>
      </c>
      <c r="O8" s="48">
        <v>7</v>
      </c>
      <c r="P8" s="49">
        <v>0</v>
      </c>
      <c r="Q8" s="50">
        <v>8</v>
      </c>
      <c r="R8" s="49">
        <v>0</v>
      </c>
      <c r="S8" s="50">
        <v>8</v>
      </c>
      <c r="T8" s="49">
        <v>0</v>
      </c>
      <c r="U8" s="55">
        <v>6</v>
      </c>
      <c r="V8" s="49">
        <v>0</v>
      </c>
      <c r="W8" s="50">
        <v>7</v>
      </c>
      <c r="X8" s="49">
        <v>0</v>
      </c>
      <c r="Y8" s="50">
        <v>7</v>
      </c>
      <c r="Z8" s="52">
        <v>0</v>
      </c>
      <c r="AA8" s="50">
        <v>8</v>
      </c>
      <c r="AB8" s="52">
        <v>0</v>
      </c>
      <c r="AC8" s="32">
        <v>6</v>
      </c>
      <c r="AD8" s="49">
        <v>0</v>
      </c>
      <c r="AE8" s="83">
        <v>2</v>
      </c>
      <c r="AF8" s="49">
        <v>0</v>
      </c>
      <c r="AG8" s="80">
        <v>7</v>
      </c>
      <c r="AH8" s="49">
        <v>0</v>
      </c>
      <c r="AI8" s="80">
        <v>4</v>
      </c>
      <c r="AJ8" s="49">
        <v>0</v>
      </c>
      <c r="AK8" s="80">
        <v>1</v>
      </c>
      <c r="AL8" s="49">
        <v>0</v>
      </c>
      <c r="AM8" s="100">
        <v>2</v>
      </c>
      <c r="AN8" s="49">
        <v>0</v>
      </c>
      <c r="AO8" s="287"/>
      <c r="AP8" s="288"/>
      <c r="AQ8" s="287"/>
      <c r="AR8" s="288"/>
      <c r="AS8" s="289"/>
      <c r="AT8" s="288"/>
      <c r="AU8" s="289"/>
      <c r="AV8" s="288"/>
      <c r="AW8" s="289"/>
      <c r="AX8" s="288"/>
      <c r="AY8" s="289"/>
      <c r="AZ8" s="290"/>
      <c r="BA8" s="291"/>
      <c r="BB8" s="292"/>
      <c r="BC8" s="289"/>
      <c r="BD8" s="292"/>
      <c r="BE8" s="289"/>
      <c r="BF8" s="293"/>
      <c r="BG8" s="289"/>
      <c r="BH8" s="293"/>
      <c r="BI8" s="289"/>
      <c r="BJ8" s="293"/>
      <c r="BK8" s="270"/>
      <c r="BL8" s="294"/>
    </row>
    <row r="9" spans="1:64" ht="12.75">
      <c r="A9" s="46" t="s">
        <v>63</v>
      </c>
      <c r="B9" s="47" t="s">
        <v>62</v>
      </c>
      <c r="C9" s="48">
        <v>0</v>
      </c>
      <c r="D9" s="49">
        <v>0</v>
      </c>
      <c r="E9" s="50">
        <v>0</v>
      </c>
      <c r="F9" s="49">
        <v>0</v>
      </c>
      <c r="G9" s="50">
        <v>0</v>
      </c>
      <c r="H9" s="49">
        <v>0</v>
      </c>
      <c r="I9" s="50">
        <v>0</v>
      </c>
      <c r="J9" s="49">
        <v>0</v>
      </c>
      <c r="K9" s="48">
        <v>0</v>
      </c>
      <c r="L9" s="54">
        <v>0</v>
      </c>
      <c r="M9" s="51">
        <v>0</v>
      </c>
      <c r="N9" s="49">
        <v>0</v>
      </c>
      <c r="O9" s="48">
        <v>1</v>
      </c>
      <c r="P9" s="49">
        <v>0</v>
      </c>
      <c r="Q9" s="50">
        <v>1</v>
      </c>
      <c r="R9" s="49">
        <v>0</v>
      </c>
      <c r="S9" s="50">
        <v>0</v>
      </c>
      <c r="T9" s="49">
        <v>0</v>
      </c>
      <c r="U9" s="55">
        <v>0</v>
      </c>
      <c r="V9" s="49">
        <v>0</v>
      </c>
      <c r="W9" s="50">
        <v>0</v>
      </c>
      <c r="X9" s="49">
        <v>0</v>
      </c>
      <c r="Y9" s="50">
        <v>0</v>
      </c>
      <c r="Z9" s="52">
        <v>0</v>
      </c>
      <c r="AA9" s="50">
        <v>0</v>
      </c>
      <c r="AB9" s="52">
        <v>0</v>
      </c>
      <c r="AC9" s="32">
        <v>0</v>
      </c>
      <c r="AD9" s="49">
        <v>0</v>
      </c>
      <c r="AE9" s="83">
        <v>0</v>
      </c>
      <c r="AF9" s="49">
        <v>0</v>
      </c>
      <c r="AG9" s="80">
        <v>0</v>
      </c>
      <c r="AH9" s="49">
        <v>0</v>
      </c>
      <c r="AI9" s="80">
        <v>0</v>
      </c>
      <c r="AJ9" s="49">
        <v>0</v>
      </c>
      <c r="AK9" s="80">
        <v>0</v>
      </c>
      <c r="AL9" s="49">
        <v>0</v>
      </c>
      <c r="AM9" s="100">
        <v>0</v>
      </c>
      <c r="AN9" s="49">
        <v>0</v>
      </c>
      <c r="AO9" s="287"/>
      <c r="AP9" s="288"/>
      <c r="AQ9" s="287"/>
      <c r="AR9" s="288"/>
      <c r="AS9" s="287"/>
      <c r="AT9" s="288"/>
      <c r="AU9" s="287"/>
      <c r="AV9" s="288"/>
      <c r="AW9" s="287"/>
      <c r="AX9" s="288"/>
      <c r="AY9" s="287"/>
      <c r="AZ9" s="290"/>
      <c r="BA9" s="295"/>
      <c r="BB9" s="292"/>
      <c r="BC9" s="287"/>
      <c r="BD9" s="292"/>
      <c r="BE9" s="287"/>
      <c r="BF9" s="292"/>
      <c r="BG9" s="287"/>
      <c r="BH9" s="292"/>
      <c r="BI9" s="287"/>
      <c r="BJ9" s="292"/>
      <c r="BK9" s="268"/>
      <c r="BL9" s="296"/>
    </row>
    <row r="10" spans="1:64" ht="12.75">
      <c r="A10" s="46" t="s">
        <v>31</v>
      </c>
      <c r="B10" s="47" t="s">
        <v>14</v>
      </c>
      <c r="C10" s="48">
        <v>5</v>
      </c>
      <c r="D10" s="49">
        <v>0</v>
      </c>
      <c r="E10" s="50">
        <v>4</v>
      </c>
      <c r="F10" s="49">
        <v>0</v>
      </c>
      <c r="G10" s="50">
        <v>2</v>
      </c>
      <c r="H10" s="49">
        <v>0</v>
      </c>
      <c r="I10" s="50">
        <v>3</v>
      </c>
      <c r="J10" s="49">
        <v>0</v>
      </c>
      <c r="K10" s="48">
        <v>3</v>
      </c>
      <c r="L10" s="54">
        <v>0</v>
      </c>
      <c r="M10" s="51">
        <v>2</v>
      </c>
      <c r="N10" s="49">
        <v>0</v>
      </c>
      <c r="O10" s="48">
        <v>5</v>
      </c>
      <c r="P10" s="49">
        <v>0</v>
      </c>
      <c r="Q10" s="50">
        <v>5</v>
      </c>
      <c r="R10" s="49">
        <v>0</v>
      </c>
      <c r="S10" s="50">
        <v>3</v>
      </c>
      <c r="T10" s="49">
        <v>0</v>
      </c>
      <c r="U10" s="55">
        <v>4</v>
      </c>
      <c r="V10" s="49">
        <v>0</v>
      </c>
      <c r="W10" s="50">
        <v>6</v>
      </c>
      <c r="X10" s="49">
        <v>0</v>
      </c>
      <c r="Y10" s="50">
        <v>6</v>
      </c>
      <c r="Z10" s="52">
        <v>0</v>
      </c>
      <c r="AA10" s="50">
        <v>7</v>
      </c>
      <c r="AB10" s="52">
        <v>0</v>
      </c>
      <c r="AC10" s="32">
        <v>5</v>
      </c>
      <c r="AD10" s="49">
        <v>0</v>
      </c>
      <c r="AE10" s="83">
        <v>3</v>
      </c>
      <c r="AF10" s="49">
        <v>0</v>
      </c>
      <c r="AG10" s="80">
        <v>6</v>
      </c>
      <c r="AH10" s="49">
        <v>0</v>
      </c>
      <c r="AI10" s="80">
        <v>1</v>
      </c>
      <c r="AJ10" s="49">
        <v>0</v>
      </c>
      <c r="AK10" s="80">
        <v>0</v>
      </c>
      <c r="AL10" s="49">
        <v>0</v>
      </c>
      <c r="AM10" s="80">
        <v>2</v>
      </c>
      <c r="AN10" s="49">
        <v>0</v>
      </c>
      <c r="AO10" s="297"/>
      <c r="AP10" s="288"/>
      <c r="AQ10" s="297"/>
      <c r="AR10" s="288"/>
      <c r="AS10" s="287"/>
      <c r="AT10" s="288"/>
      <c r="AU10" s="287"/>
      <c r="AV10" s="288"/>
      <c r="AW10" s="287"/>
      <c r="AX10" s="288"/>
      <c r="AY10" s="287"/>
      <c r="AZ10" s="290"/>
      <c r="BA10" s="295"/>
      <c r="BB10" s="292"/>
      <c r="BC10" s="287"/>
      <c r="BD10" s="292"/>
      <c r="BE10" s="287"/>
      <c r="BF10" s="292"/>
      <c r="BG10" s="287"/>
      <c r="BH10" s="292"/>
      <c r="BI10" s="287"/>
      <c r="BJ10" s="292"/>
      <c r="BK10" s="268"/>
      <c r="BL10" s="296"/>
    </row>
    <row r="11" spans="1:64" ht="12.75">
      <c r="A11" s="46" t="s">
        <v>33</v>
      </c>
      <c r="B11" s="47" t="s">
        <v>2</v>
      </c>
      <c r="C11" s="48">
        <v>61</v>
      </c>
      <c r="D11" s="49">
        <v>0</v>
      </c>
      <c r="E11" s="50">
        <v>54</v>
      </c>
      <c r="F11" s="49">
        <v>0</v>
      </c>
      <c r="G11" s="50">
        <v>46</v>
      </c>
      <c r="H11" s="49">
        <v>0</v>
      </c>
      <c r="I11" s="50">
        <v>34</v>
      </c>
      <c r="J11" s="49">
        <v>0</v>
      </c>
      <c r="K11" s="48">
        <v>41</v>
      </c>
      <c r="L11" s="54">
        <v>0</v>
      </c>
      <c r="M11" s="51">
        <v>37</v>
      </c>
      <c r="N11" s="49">
        <v>0</v>
      </c>
      <c r="O11" s="48">
        <v>44</v>
      </c>
      <c r="P11" s="49">
        <v>0</v>
      </c>
      <c r="Q11" s="50">
        <v>33</v>
      </c>
      <c r="R11" s="49">
        <v>0</v>
      </c>
      <c r="S11" s="50">
        <v>43</v>
      </c>
      <c r="T11" s="49">
        <v>0</v>
      </c>
      <c r="U11" s="55">
        <v>35</v>
      </c>
      <c r="V11" s="49">
        <v>0</v>
      </c>
      <c r="W11" s="50">
        <v>33</v>
      </c>
      <c r="X11" s="49">
        <v>0</v>
      </c>
      <c r="Y11" s="50">
        <v>39</v>
      </c>
      <c r="Z11" s="52">
        <v>0</v>
      </c>
      <c r="AA11" s="50">
        <v>38</v>
      </c>
      <c r="AB11" s="52">
        <v>0</v>
      </c>
      <c r="AC11" s="32">
        <v>61</v>
      </c>
      <c r="AD11" s="49">
        <v>0</v>
      </c>
      <c r="AE11" s="83">
        <v>33</v>
      </c>
      <c r="AF11" s="49">
        <v>0</v>
      </c>
      <c r="AG11" s="80">
        <v>35</v>
      </c>
      <c r="AH11" s="49">
        <v>0</v>
      </c>
      <c r="AI11" s="80">
        <v>20</v>
      </c>
      <c r="AJ11" s="49">
        <v>0</v>
      </c>
      <c r="AK11" s="80">
        <v>25</v>
      </c>
      <c r="AL11" s="49">
        <v>0</v>
      </c>
      <c r="AM11" s="80">
        <v>19</v>
      </c>
      <c r="AN11" s="49">
        <v>0</v>
      </c>
      <c r="AO11" s="297"/>
      <c r="AP11" s="288"/>
      <c r="AQ11" s="297"/>
      <c r="AR11" s="288"/>
      <c r="AS11" s="287"/>
      <c r="AT11" s="288"/>
      <c r="AU11" s="287"/>
      <c r="AV11" s="288"/>
      <c r="AW11" s="287"/>
      <c r="AX11" s="288"/>
      <c r="AY11" s="287"/>
      <c r="AZ11" s="290"/>
      <c r="BA11" s="295"/>
      <c r="BB11" s="292"/>
      <c r="BC11" s="287"/>
      <c r="BD11" s="292"/>
      <c r="BE11" s="287"/>
      <c r="BF11" s="292"/>
      <c r="BG11" s="287"/>
      <c r="BH11" s="292"/>
      <c r="BI11" s="287"/>
      <c r="BJ11" s="292"/>
      <c r="BK11" s="268"/>
      <c r="BL11" s="296"/>
    </row>
    <row r="12" spans="1:64" ht="12.75">
      <c r="A12" s="46" t="s">
        <v>26</v>
      </c>
      <c r="B12" s="47" t="s">
        <v>15</v>
      </c>
      <c r="C12" s="48">
        <v>32</v>
      </c>
      <c r="D12" s="49">
        <v>0</v>
      </c>
      <c r="E12" s="50">
        <v>34</v>
      </c>
      <c r="F12" s="49">
        <v>0</v>
      </c>
      <c r="G12" s="50">
        <v>24</v>
      </c>
      <c r="H12" s="49">
        <v>0</v>
      </c>
      <c r="I12" s="50">
        <v>41</v>
      </c>
      <c r="J12" s="49">
        <v>0</v>
      </c>
      <c r="K12" s="48">
        <v>35</v>
      </c>
      <c r="L12" s="54">
        <v>0</v>
      </c>
      <c r="M12" s="51">
        <v>29</v>
      </c>
      <c r="N12" s="49">
        <v>0</v>
      </c>
      <c r="O12" s="48">
        <v>35</v>
      </c>
      <c r="P12" s="49">
        <v>0</v>
      </c>
      <c r="Q12" s="50">
        <v>44</v>
      </c>
      <c r="R12" s="49">
        <v>0</v>
      </c>
      <c r="S12" s="50">
        <v>33</v>
      </c>
      <c r="T12" s="49">
        <v>0</v>
      </c>
      <c r="U12" s="55">
        <v>27</v>
      </c>
      <c r="V12" s="49">
        <v>0</v>
      </c>
      <c r="W12" s="50">
        <v>20</v>
      </c>
      <c r="X12" s="49">
        <v>0</v>
      </c>
      <c r="Y12" s="50">
        <v>27</v>
      </c>
      <c r="Z12" s="52">
        <v>0</v>
      </c>
      <c r="AA12" s="50">
        <v>31</v>
      </c>
      <c r="AB12" s="52">
        <v>0</v>
      </c>
      <c r="AC12" s="32">
        <v>31</v>
      </c>
      <c r="AD12" s="49">
        <v>0</v>
      </c>
      <c r="AE12" s="83">
        <v>26</v>
      </c>
      <c r="AF12" s="49">
        <v>0</v>
      </c>
      <c r="AG12" s="80">
        <v>41</v>
      </c>
      <c r="AH12" s="49">
        <v>0</v>
      </c>
      <c r="AI12" s="80">
        <v>12</v>
      </c>
      <c r="AJ12" s="49">
        <v>0</v>
      </c>
      <c r="AK12" s="80">
        <v>13</v>
      </c>
      <c r="AL12" s="49">
        <v>0</v>
      </c>
      <c r="AM12" s="80">
        <v>43</v>
      </c>
      <c r="AN12" s="49">
        <v>0</v>
      </c>
      <c r="AO12" s="297"/>
      <c r="AP12" s="288"/>
      <c r="AQ12" s="297"/>
      <c r="AR12" s="288"/>
      <c r="AS12" s="287"/>
      <c r="AT12" s="288"/>
      <c r="AU12" s="287"/>
      <c r="AV12" s="288"/>
      <c r="AW12" s="287"/>
      <c r="AX12" s="288"/>
      <c r="AY12" s="287"/>
      <c r="AZ12" s="290"/>
      <c r="BA12" s="295"/>
      <c r="BB12" s="292"/>
      <c r="BC12" s="287"/>
      <c r="BD12" s="292"/>
      <c r="BE12" s="287"/>
      <c r="BF12" s="292"/>
      <c r="BG12" s="287"/>
      <c r="BH12" s="292"/>
      <c r="BI12" s="287"/>
      <c r="BJ12" s="292"/>
      <c r="BK12" s="268"/>
      <c r="BL12" s="296"/>
    </row>
    <row r="13" spans="1:64" ht="12.75">
      <c r="A13" s="46" t="s">
        <v>32</v>
      </c>
      <c r="B13" s="47" t="s">
        <v>16</v>
      </c>
      <c r="C13" s="48">
        <v>2</v>
      </c>
      <c r="D13" s="49">
        <v>0</v>
      </c>
      <c r="E13" s="50">
        <v>1</v>
      </c>
      <c r="F13" s="49">
        <v>0</v>
      </c>
      <c r="G13" s="50">
        <v>1</v>
      </c>
      <c r="H13" s="49">
        <v>0</v>
      </c>
      <c r="I13" s="50">
        <v>1</v>
      </c>
      <c r="J13" s="49">
        <v>0</v>
      </c>
      <c r="K13" s="48">
        <v>1</v>
      </c>
      <c r="L13" s="54">
        <v>0</v>
      </c>
      <c r="M13" s="51">
        <v>4</v>
      </c>
      <c r="N13" s="49">
        <v>0</v>
      </c>
      <c r="O13" s="48">
        <v>3</v>
      </c>
      <c r="P13" s="49">
        <v>0</v>
      </c>
      <c r="Q13" s="50">
        <v>1</v>
      </c>
      <c r="R13" s="49">
        <v>0</v>
      </c>
      <c r="S13" s="50">
        <v>0</v>
      </c>
      <c r="T13" s="49">
        <v>0</v>
      </c>
      <c r="U13" s="55">
        <v>1</v>
      </c>
      <c r="V13" s="49">
        <v>0</v>
      </c>
      <c r="W13" s="50">
        <v>2</v>
      </c>
      <c r="X13" s="49">
        <v>0</v>
      </c>
      <c r="Y13" s="50">
        <v>1</v>
      </c>
      <c r="Z13" s="52">
        <v>0</v>
      </c>
      <c r="AA13" s="50">
        <v>3</v>
      </c>
      <c r="AB13" s="52">
        <v>0</v>
      </c>
      <c r="AC13" s="32">
        <v>0</v>
      </c>
      <c r="AD13" s="49">
        <v>0</v>
      </c>
      <c r="AE13" s="83">
        <v>2</v>
      </c>
      <c r="AF13" s="49">
        <v>0</v>
      </c>
      <c r="AG13" s="80">
        <v>1</v>
      </c>
      <c r="AH13" s="49">
        <v>0</v>
      </c>
      <c r="AI13" s="80">
        <v>1</v>
      </c>
      <c r="AJ13" s="49">
        <v>0</v>
      </c>
      <c r="AK13" s="80">
        <v>0</v>
      </c>
      <c r="AL13" s="49">
        <v>0</v>
      </c>
      <c r="AM13" s="80">
        <v>6</v>
      </c>
      <c r="AN13" s="49">
        <v>0</v>
      </c>
      <c r="AO13" s="297"/>
      <c r="AP13" s="288"/>
      <c r="AQ13" s="297"/>
      <c r="AR13" s="288"/>
      <c r="AS13" s="287"/>
      <c r="AT13" s="288"/>
      <c r="AU13" s="287"/>
      <c r="AV13" s="288"/>
      <c r="AW13" s="287"/>
      <c r="AX13" s="288"/>
      <c r="AY13" s="287"/>
      <c r="AZ13" s="290"/>
      <c r="BA13" s="295"/>
      <c r="BB13" s="292"/>
      <c r="BC13" s="287"/>
      <c r="BD13" s="292"/>
      <c r="BE13" s="287"/>
      <c r="BF13" s="292"/>
      <c r="BG13" s="287"/>
      <c r="BH13" s="292"/>
      <c r="BI13" s="287"/>
      <c r="BJ13" s="292"/>
      <c r="BK13" s="268"/>
      <c r="BL13" s="296"/>
    </row>
    <row r="14" spans="1:64" ht="12.75">
      <c r="A14" s="46" t="s">
        <v>34</v>
      </c>
      <c r="B14" s="47" t="s">
        <v>3</v>
      </c>
      <c r="C14" s="48">
        <v>17</v>
      </c>
      <c r="D14" s="49">
        <v>0</v>
      </c>
      <c r="E14" s="50">
        <v>22</v>
      </c>
      <c r="F14" s="49">
        <v>0</v>
      </c>
      <c r="G14" s="50">
        <v>18</v>
      </c>
      <c r="H14" s="49">
        <v>0</v>
      </c>
      <c r="I14" s="50">
        <v>14</v>
      </c>
      <c r="J14" s="49">
        <v>0</v>
      </c>
      <c r="K14" s="48">
        <v>13</v>
      </c>
      <c r="L14" s="54">
        <v>0</v>
      </c>
      <c r="M14" s="51">
        <v>22</v>
      </c>
      <c r="N14" s="49">
        <v>0</v>
      </c>
      <c r="O14" s="48">
        <v>10</v>
      </c>
      <c r="P14" s="49">
        <v>0</v>
      </c>
      <c r="Q14" s="50">
        <v>21</v>
      </c>
      <c r="R14" s="49">
        <v>0</v>
      </c>
      <c r="S14" s="50">
        <v>20</v>
      </c>
      <c r="T14" s="49">
        <v>0</v>
      </c>
      <c r="U14" s="55">
        <v>13</v>
      </c>
      <c r="V14" s="49">
        <v>0</v>
      </c>
      <c r="W14" s="50">
        <v>14</v>
      </c>
      <c r="X14" s="49">
        <v>0</v>
      </c>
      <c r="Y14" s="50">
        <v>17</v>
      </c>
      <c r="Z14" s="52">
        <v>0</v>
      </c>
      <c r="AA14" s="50">
        <v>22</v>
      </c>
      <c r="AB14" s="52">
        <v>0</v>
      </c>
      <c r="AC14" s="32">
        <v>13</v>
      </c>
      <c r="AD14" s="49">
        <v>0</v>
      </c>
      <c r="AE14" s="83">
        <v>21</v>
      </c>
      <c r="AF14" s="49">
        <v>0</v>
      </c>
      <c r="AG14" s="80">
        <v>22</v>
      </c>
      <c r="AH14" s="49">
        <v>0</v>
      </c>
      <c r="AI14" s="80">
        <v>5</v>
      </c>
      <c r="AJ14" s="49">
        <v>0</v>
      </c>
      <c r="AK14" s="80">
        <v>5</v>
      </c>
      <c r="AL14" s="49">
        <v>0</v>
      </c>
      <c r="AM14" s="80">
        <v>8</v>
      </c>
      <c r="AN14" s="49">
        <v>0</v>
      </c>
      <c r="AO14" s="297"/>
      <c r="AP14" s="288"/>
      <c r="AQ14" s="297"/>
      <c r="AR14" s="288"/>
      <c r="AS14" s="287"/>
      <c r="AT14" s="288"/>
      <c r="AU14" s="287"/>
      <c r="AV14" s="288"/>
      <c r="AW14" s="287"/>
      <c r="AX14" s="288"/>
      <c r="AY14" s="287"/>
      <c r="AZ14" s="290"/>
      <c r="BA14" s="295"/>
      <c r="BB14" s="292"/>
      <c r="BC14" s="287"/>
      <c r="BD14" s="292"/>
      <c r="BE14" s="287"/>
      <c r="BF14" s="292"/>
      <c r="BG14" s="287"/>
      <c r="BH14" s="292"/>
      <c r="BI14" s="287"/>
      <c r="BJ14" s="292"/>
      <c r="BK14" s="268"/>
      <c r="BL14" s="296"/>
    </row>
    <row r="15" spans="1:64" ht="12.75">
      <c r="A15" s="46" t="s">
        <v>66</v>
      </c>
      <c r="B15" s="47" t="s">
        <v>65</v>
      </c>
      <c r="C15" s="48">
        <v>19</v>
      </c>
      <c r="D15" s="49">
        <v>0</v>
      </c>
      <c r="E15" s="50">
        <v>15</v>
      </c>
      <c r="F15" s="49">
        <v>0</v>
      </c>
      <c r="G15" s="50">
        <v>16</v>
      </c>
      <c r="H15" s="49">
        <v>0</v>
      </c>
      <c r="I15" s="50">
        <v>19</v>
      </c>
      <c r="J15" s="49">
        <v>0</v>
      </c>
      <c r="K15" s="48">
        <v>11</v>
      </c>
      <c r="L15" s="54">
        <v>0</v>
      </c>
      <c r="M15" s="51">
        <v>9</v>
      </c>
      <c r="N15" s="49">
        <v>0</v>
      </c>
      <c r="O15" s="48">
        <v>8</v>
      </c>
      <c r="P15" s="49">
        <v>0</v>
      </c>
      <c r="Q15" s="50">
        <v>16</v>
      </c>
      <c r="R15" s="49">
        <v>0</v>
      </c>
      <c r="S15" s="50">
        <v>13</v>
      </c>
      <c r="T15" s="49">
        <v>0</v>
      </c>
      <c r="U15" s="55">
        <v>15</v>
      </c>
      <c r="V15" s="49">
        <v>0</v>
      </c>
      <c r="W15" s="50">
        <v>13</v>
      </c>
      <c r="X15" s="49">
        <v>0</v>
      </c>
      <c r="Y15" s="50">
        <v>13</v>
      </c>
      <c r="Z15" s="52">
        <v>0</v>
      </c>
      <c r="AA15" s="50">
        <v>16</v>
      </c>
      <c r="AB15" s="52">
        <v>0</v>
      </c>
      <c r="AC15" s="32">
        <v>11</v>
      </c>
      <c r="AD15" s="49">
        <v>0</v>
      </c>
      <c r="AE15" s="83">
        <v>13</v>
      </c>
      <c r="AF15" s="49">
        <v>0</v>
      </c>
      <c r="AG15" s="80">
        <v>21</v>
      </c>
      <c r="AH15" s="49">
        <v>0</v>
      </c>
      <c r="AI15" s="80">
        <v>10</v>
      </c>
      <c r="AJ15" s="49">
        <v>0</v>
      </c>
      <c r="AK15" s="80">
        <v>0</v>
      </c>
      <c r="AL15" s="49">
        <v>0</v>
      </c>
      <c r="AM15" s="80">
        <v>5</v>
      </c>
      <c r="AN15" s="49">
        <v>0</v>
      </c>
      <c r="AO15" s="297"/>
      <c r="AP15" s="288"/>
      <c r="AQ15" s="297"/>
      <c r="AR15" s="288"/>
      <c r="AS15" s="287"/>
      <c r="AT15" s="288"/>
      <c r="AU15" s="287"/>
      <c r="AV15" s="288"/>
      <c r="AW15" s="287"/>
      <c r="AX15" s="288"/>
      <c r="AY15" s="287"/>
      <c r="AZ15" s="290"/>
      <c r="BA15" s="295"/>
      <c r="BB15" s="292"/>
      <c r="BC15" s="287"/>
      <c r="BD15" s="292"/>
      <c r="BE15" s="287"/>
      <c r="BF15" s="292"/>
      <c r="BG15" s="287"/>
      <c r="BH15" s="292"/>
      <c r="BI15" s="287"/>
      <c r="BJ15" s="292"/>
      <c r="BK15" s="268"/>
      <c r="BL15" s="296"/>
    </row>
    <row r="16" spans="1:64" ht="12.75">
      <c r="A16" s="56" t="s">
        <v>35</v>
      </c>
      <c r="B16" s="47" t="s">
        <v>4</v>
      </c>
      <c r="C16" s="48">
        <v>19</v>
      </c>
      <c r="D16" s="49">
        <v>0</v>
      </c>
      <c r="E16" s="50">
        <v>12</v>
      </c>
      <c r="F16" s="49">
        <v>0</v>
      </c>
      <c r="G16" s="50">
        <v>16</v>
      </c>
      <c r="H16" s="49">
        <v>0</v>
      </c>
      <c r="I16" s="50">
        <v>10</v>
      </c>
      <c r="J16" s="49">
        <v>0</v>
      </c>
      <c r="K16" s="48">
        <v>12</v>
      </c>
      <c r="L16" s="54">
        <v>0</v>
      </c>
      <c r="M16" s="51">
        <v>8</v>
      </c>
      <c r="N16" s="49">
        <v>0</v>
      </c>
      <c r="O16" s="48">
        <v>15</v>
      </c>
      <c r="P16" s="49">
        <v>0</v>
      </c>
      <c r="Q16" s="50">
        <v>10</v>
      </c>
      <c r="R16" s="49">
        <v>0</v>
      </c>
      <c r="S16" s="50">
        <v>8</v>
      </c>
      <c r="T16" s="49">
        <v>0</v>
      </c>
      <c r="U16" s="55">
        <v>7</v>
      </c>
      <c r="V16" s="49">
        <v>0</v>
      </c>
      <c r="W16" s="50">
        <v>10</v>
      </c>
      <c r="X16" s="49">
        <v>0</v>
      </c>
      <c r="Y16" s="50">
        <v>14</v>
      </c>
      <c r="Z16" s="52">
        <v>0</v>
      </c>
      <c r="AA16" s="50">
        <v>9</v>
      </c>
      <c r="AB16" s="52">
        <v>0</v>
      </c>
      <c r="AC16" s="32">
        <v>14</v>
      </c>
      <c r="AD16" s="49">
        <v>0</v>
      </c>
      <c r="AE16" s="83">
        <v>12</v>
      </c>
      <c r="AF16" s="49">
        <v>0</v>
      </c>
      <c r="AG16" s="80">
        <v>4</v>
      </c>
      <c r="AH16" s="49">
        <v>0</v>
      </c>
      <c r="AI16" s="80">
        <v>6</v>
      </c>
      <c r="AJ16" s="49">
        <v>0</v>
      </c>
      <c r="AK16" s="80">
        <v>5</v>
      </c>
      <c r="AL16" s="49">
        <v>0</v>
      </c>
      <c r="AM16" s="80">
        <v>0</v>
      </c>
      <c r="AN16" s="49">
        <v>0</v>
      </c>
      <c r="AO16" s="297"/>
      <c r="AP16" s="288"/>
      <c r="AQ16" s="297"/>
      <c r="AR16" s="288"/>
      <c r="AS16" s="287"/>
      <c r="AT16" s="288"/>
      <c r="AU16" s="287"/>
      <c r="AV16" s="288"/>
      <c r="AW16" s="287"/>
      <c r="AX16" s="288"/>
      <c r="AY16" s="287"/>
      <c r="AZ16" s="290"/>
      <c r="BA16" s="295"/>
      <c r="BB16" s="292"/>
      <c r="BC16" s="287"/>
      <c r="BD16" s="292"/>
      <c r="BE16" s="287"/>
      <c r="BF16" s="292"/>
      <c r="BG16" s="287"/>
      <c r="BH16" s="292"/>
      <c r="BI16" s="287"/>
      <c r="BJ16" s="292"/>
      <c r="BK16" s="268"/>
      <c r="BL16" s="296"/>
    </row>
    <row r="17" spans="1:64" ht="12.75">
      <c r="A17" s="57" t="s">
        <v>36</v>
      </c>
      <c r="B17" s="47" t="s">
        <v>17</v>
      </c>
      <c r="C17" s="48">
        <v>7</v>
      </c>
      <c r="D17" s="49">
        <v>0</v>
      </c>
      <c r="E17" s="50">
        <v>5</v>
      </c>
      <c r="F17" s="49">
        <v>0</v>
      </c>
      <c r="G17" s="50">
        <v>4</v>
      </c>
      <c r="H17" s="49">
        <v>0</v>
      </c>
      <c r="I17" s="50">
        <v>1</v>
      </c>
      <c r="J17" s="49">
        <v>0</v>
      </c>
      <c r="K17" s="48">
        <v>5</v>
      </c>
      <c r="L17" s="54">
        <v>0</v>
      </c>
      <c r="M17" s="51">
        <v>5</v>
      </c>
      <c r="N17" s="49">
        <v>0</v>
      </c>
      <c r="O17" s="48">
        <v>1</v>
      </c>
      <c r="P17" s="49">
        <v>0</v>
      </c>
      <c r="Q17" s="50">
        <v>3</v>
      </c>
      <c r="R17" s="49">
        <v>0</v>
      </c>
      <c r="S17" s="50">
        <v>1</v>
      </c>
      <c r="T17" s="49">
        <v>0</v>
      </c>
      <c r="U17" s="55">
        <v>4</v>
      </c>
      <c r="V17" s="49">
        <v>0</v>
      </c>
      <c r="W17" s="50">
        <v>3</v>
      </c>
      <c r="X17" s="49">
        <v>0</v>
      </c>
      <c r="Y17" s="50">
        <v>2</v>
      </c>
      <c r="Z17" s="52">
        <v>0</v>
      </c>
      <c r="AA17" s="50">
        <v>5</v>
      </c>
      <c r="AB17" s="52">
        <v>0</v>
      </c>
      <c r="AC17" s="32">
        <v>2</v>
      </c>
      <c r="AD17" s="49">
        <v>0</v>
      </c>
      <c r="AE17" s="83">
        <v>3</v>
      </c>
      <c r="AF17" s="49">
        <v>0</v>
      </c>
      <c r="AG17" s="80">
        <v>5</v>
      </c>
      <c r="AH17" s="49">
        <v>0</v>
      </c>
      <c r="AI17" s="80">
        <v>0</v>
      </c>
      <c r="AJ17" s="49">
        <v>0</v>
      </c>
      <c r="AK17" s="80">
        <v>3</v>
      </c>
      <c r="AL17" s="49">
        <v>0</v>
      </c>
      <c r="AM17" s="80">
        <v>4</v>
      </c>
      <c r="AN17" s="49">
        <v>0</v>
      </c>
      <c r="AO17" s="297"/>
      <c r="AP17" s="288"/>
      <c r="AQ17" s="297"/>
      <c r="AR17" s="288"/>
      <c r="AS17" s="287"/>
      <c r="AT17" s="288"/>
      <c r="AU17" s="287"/>
      <c r="AV17" s="288"/>
      <c r="AW17" s="287"/>
      <c r="AX17" s="288"/>
      <c r="AY17" s="287"/>
      <c r="AZ17" s="290"/>
      <c r="BA17" s="295"/>
      <c r="BB17" s="292"/>
      <c r="BC17" s="287"/>
      <c r="BD17" s="292"/>
      <c r="BE17" s="287"/>
      <c r="BF17" s="292"/>
      <c r="BG17" s="287"/>
      <c r="BH17" s="292"/>
      <c r="BI17" s="287"/>
      <c r="BJ17" s="292"/>
      <c r="BK17" s="268"/>
      <c r="BL17" s="296"/>
    </row>
    <row r="18" spans="1:64" ht="12.75">
      <c r="A18" s="46" t="s">
        <v>37</v>
      </c>
      <c r="B18" s="47" t="s">
        <v>1</v>
      </c>
      <c r="C18" s="48">
        <v>12</v>
      </c>
      <c r="D18" s="49">
        <v>0</v>
      </c>
      <c r="E18" s="50">
        <v>4</v>
      </c>
      <c r="F18" s="49">
        <v>0</v>
      </c>
      <c r="G18" s="50">
        <v>12</v>
      </c>
      <c r="H18" s="49">
        <v>0</v>
      </c>
      <c r="I18" s="50">
        <v>8</v>
      </c>
      <c r="J18" s="49">
        <v>0</v>
      </c>
      <c r="K18" s="48">
        <v>9</v>
      </c>
      <c r="L18" s="54">
        <v>0</v>
      </c>
      <c r="M18" s="51">
        <v>7</v>
      </c>
      <c r="N18" s="49">
        <v>0</v>
      </c>
      <c r="O18" s="48">
        <v>6</v>
      </c>
      <c r="P18" s="49">
        <v>0</v>
      </c>
      <c r="Q18" s="50">
        <v>6</v>
      </c>
      <c r="R18" s="49">
        <v>0</v>
      </c>
      <c r="S18" s="50">
        <v>7</v>
      </c>
      <c r="T18" s="49">
        <v>0</v>
      </c>
      <c r="U18" s="55">
        <v>2</v>
      </c>
      <c r="V18" s="49">
        <v>0</v>
      </c>
      <c r="W18" s="50">
        <v>3</v>
      </c>
      <c r="X18" s="49">
        <v>0</v>
      </c>
      <c r="Y18" s="50">
        <v>3</v>
      </c>
      <c r="Z18" s="52">
        <v>0</v>
      </c>
      <c r="AA18" s="50">
        <v>8</v>
      </c>
      <c r="AB18" s="52">
        <v>0</v>
      </c>
      <c r="AC18" s="32">
        <v>3</v>
      </c>
      <c r="AD18" s="49">
        <v>0</v>
      </c>
      <c r="AE18" s="83">
        <v>11</v>
      </c>
      <c r="AF18" s="49">
        <v>0</v>
      </c>
      <c r="AG18" s="80">
        <v>5</v>
      </c>
      <c r="AH18" s="49">
        <v>0</v>
      </c>
      <c r="AI18" s="80">
        <v>4</v>
      </c>
      <c r="AJ18" s="49">
        <v>0</v>
      </c>
      <c r="AK18" s="80">
        <v>1</v>
      </c>
      <c r="AL18" s="49">
        <v>0</v>
      </c>
      <c r="AM18" s="80">
        <v>2</v>
      </c>
      <c r="AN18" s="49">
        <v>0</v>
      </c>
      <c r="AO18" s="297"/>
      <c r="AP18" s="288"/>
      <c r="AQ18" s="297"/>
      <c r="AR18" s="288"/>
      <c r="AS18" s="287"/>
      <c r="AT18" s="288"/>
      <c r="AU18" s="287"/>
      <c r="AV18" s="288"/>
      <c r="AW18" s="287"/>
      <c r="AX18" s="288"/>
      <c r="AY18" s="287"/>
      <c r="AZ18" s="290"/>
      <c r="BA18" s="295"/>
      <c r="BB18" s="292"/>
      <c r="BC18" s="287"/>
      <c r="BD18" s="292"/>
      <c r="BE18" s="287"/>
      <c r="BF18" s="292"/>
      <c r="BG18" s="287"/>
      <c r="BH18" s="292"/>
      <c r="BI18" s="287"/>
      <c r="BJ18" s="292"/>
      <c r="BK18" s="268"/>
      <c r="BL18" s="296"/>
    </row>
    <row r="19" spans="1:64" ht="12.75">
      <c r="A19" s="46" t="s">
        <v>38</v>
      </c>
      <c r="B19" s="47" t="s">
        <v>5</v>
      </c>
      <c r="C19" s="48">
        <v>10</v>
      </c>
      <c r="D19" s="49">
        <v>0</v>
      </c>
      <c r="E19" s="50">
        <v>10</v>
      </c>
      <c r="F19" s="49">
        <v>0</v>
      </c>
      <c r="G19" s="50">
        <v>10</v>
      </c>
      <c r="H19" s="49">
        <v>0</v>
      </c>
      <c r="I19" s="50">
        <v>18</v>
      </c>
      <c r="J19" s="49">
        <v>0</v>
      </c>
      <c r="K19" s="48">
        <v>12</v>
      </c>
      <c r="L19" s="54">
        <v>0</v>
      </c>
      <c r="M19" s="51">
        <v>9</v>
      </c>
      <c r="N19" s="49">
        <v>0</v>
      </c>
      <c r="O19" s="48">
        <v>10</v>
      </c>
      <c r="P19" s="49">
        <v>0</v>
      </c>
      <c r="Q19" s="50">
        <v>9</v>
      </c>
      <c r="R19" s="49">
        <v>0</v>
      </c>
      <c r="S19" s="50">
        <v>10</v>
      </c>
      <c r="T19" s="49">
        <v>0</v>
      </c>
      <c r="U19" s="55">
        <v>6</v>
      </c>
      <c r="V19" s="49">
        <v>0</v>
      </c>
      <c r="W19" s="50">
        <v>19</v>
      </c>
      <c r="X19" s="49">
        <v>0</v>
      </c>
      <c r="Y19" s="50">
        <v>10</v>
      </c>
      <c r="Z19" s="52">
        <v>0</v>
      </c>
      <c r="AA19" s="50">
        <v>12</v>
      </c>
      <c r="AB19" s="52">
        <v>0</v>
      </c>
      <c r="AC19" s="32">
        <v>10</v>
      </c>
      <c r="AD19" s="49">
        <v>0</v>
      </c>
      <c r="AE19" s="83">
        <v>11</v>
      </c>
      <c r="AF19" s="49">
        <v>0</v>
      </c>
      <c r="AG19" s="80">
        <v>15</v>
      </c>
      <c r="AH19" s="49">
        <v>0</v>
      </c>
      <c r="AI19" s="80">
        <v>4</v>
      </c>
      <c r="AJ19" s="49">
        <v>0</v>
      </c>
      <c r="AK19" s="80">
        <v>4</v>
      </c>
      <c r="AL19" s="49">
        <v>0</v>
      </c>
      <c r="AM19" s="80">
        <v>5</v>
      </c>
      <c r="AN19" s="49">
        <v>0</v>
      </c>
      <c r="AO19" s="297"/>
      <c r="AP19" s="288"/>
      <c r="AQ19" s="297"/>
      <c r="AR19" s="288"/>
      <c r="AS19" s="287"/>
      <c r="AT19" s="288"/>
      <c r="AU19" s="287"/>
      <c r="AV19" s="288"/>
      <c r="AW19" s="287"/>
      <c r="AX19" s="288"/>
      <c r="AY19" s="287"/>
      <c r="AZ19" s="290"/>
      <c r="BA19" s="295"/>
      <c r="BB19" s="292"/>
      <c r="BC19" s="287"/>
      <c r="BD19" s="292"/>
      <c r="BE19" s="287"/>
      <c r="BF19" s="292"/>
      <c r="BG19" s="287"/>
      <c r="BH19" s="292"/>
      <c r="BI19" s="287"/>
      <c r="BJ19" s="292"/>
      <c r="BK19" s="268"/>
      <c r="BL19" s="296"/>
    </row>
    <row r="20" spans="1:64" ht="12.75">
      <c r="A20" s="46" t="s">
        <v>39</v>
      </c>
      <c r="B20" s="47" t="s">
        <v>6</v>
      </c>
      <c r="C20" s="48">
        <v>32</v>
      </c>
      <c r="D20" s="49">
        <v>0</v>
      </c>
      <c r="E20" s="50">
        <v>38</v>
      </c>
      <c r="F20" s="49">
        <v>0</v>
      </c>
      <c r="G20" s="50">
        <v>47</v>
      </c>
      <c r="H20" s="49">
        <v>0</v>
      </c>
      <c r="I20" s="50">
        <v>34</v>
      </c>
      <c r="J20" s="49">
        <v>0</v>
      </c>
      <c r="K20" s="48">
        <v>33</v>
      </c>
      <c r="L20" s="54">
        <v>0</v>
      </c>
      <c r="M20" s="51">
        <v>32</v>
      </c>
      <c r="N20" s="49">
        <v>0</v>
      </c>
      <c r="O20" s="48">
        <v>19</v>
      </c>
      <c r="P20" s="49">
        <v>0</v>
      </c>
      <c r="Q20" s="50">
        <v>20</v>
      </c>
      <c r="R20" s="49">
        <v>0</v>
      </c>
      <c r="S20" s="50">
        <v>24</v>
      </c>
      <c r="T20" s="49">
        <v>0</v>
      </c>
      <c r="U20" s="55">
        <v>24</v>
      </c>
      <c r="V20" s="49">
        <v>0</v>
      </c>
      <c r="W20" s="50">
        <v>28</v>
      </c>
      <c r="X20" s="49">
        <v>0</v>
      </c>
      <c r="Y20" s="50">
        <v>27</v>
      </c>
      <c r="Z20" s="52">
        <v>0</v>
      </c>
      <c r="AA20" s="50">
        <v>26</v>
      </c>
      <c r="AB20" s="52">
        <v>0</v>
      </c>
      <c r="AC20" s="32">
        <v>45</v>
      </c>
      <c r="AD20" s="49">
        <v>0</v>
      </c>
      <c r="AE20" s="83">
        <v>30</v>
      </c>
      <c r="AF20" s="49">
        <v>0</v>
      </c>
      <c r="AG20" s="80">
        <v>24</v>
      </c>
      <c r="AH20" s="49">
        <v>0</v>
      </c>
      <c r="AI20" s="80">
        <v>26</v>
      </c>
      <c r="AJ20" s="49">
        <v>0</v>
      </c>
      <c r="AK20" s="80">
        <v>16</v>
      </c>
      <c r="AL20" s="49">
        <v>0</v>
      </c>
      <c r="AM20" s="80">
        <v>11</v>
      </c>
      <c r="AN20" s="49">
        <v>0</v>
      </c>
      <c r="AO20" s="297"/>
      <c r="AP20" s="288"/>
      <c r="AQ20" s="297"/>
      <c r="AR20" s="288"/>
      <c r="AS20" s="287"/>
      <c r="AT20" s="288"/>
      <c r="AU20" s="287"/>
      <c r="AV20" s="288"/>
      <c r="AW20" s="287"/>
      <c r="AX20" s="288"/>
      <c r="AY20" s="287"/>
      <c r="AZ20" s="290"/>
      <c r="BA20" s="295"/>
      <c r="BB20" s="292"/>
      <c r="BC20" s="287"/>
      <c r="BD20" s="292"/>
      <c r="BE20" s="287"/>
      <c r="BF20" s="292"/>
      <c r="BG20" s="287"/>
      <c r="BH20" s="292"/>
      <c r="BI20" s="287"/>
      <c r="BJ20" s="292"/>
      <c r="BK20" s="268"/>
      <c r="BL20" s="296"/>
    </row>
    <row r="21" spans="1:64" ht="12.75">
      <c r="A21" s="46" t="s">
        <v>40</v>
      </c>
      <c r="B21" s="47" t="s">
        <v>7</v>
      </c>
      <c r="C21" s="48">
        <v>1</v>
      </c>
      <c r="D21" s="49">
        <v>0</v>
      </c>
      <c r="E21" s="50">
        <v>0</v>
      </c>
      <c r="F21" s="49">
        <v>0</v>
      </c>
      <c r="G21" s="50">
        <v>2</v>
      </c>
      <c r="H21" s="49">
        <v>0</v>
      </c>
      <c r="I21" s="50">
        <v>1</v>
      </c>
      <c r="J21" s="49">
        <v>0</v>
      </c>
      <c r="K21" s="48">
        <v>1</v>
      </c>
      <c r="L21" s="54">
        <v>0</v>
      </c>
      <c r="M21" s="51">
        <v>1</v>
      </c>
      <c r="N21" s="49">
        <v>0</v>
      </c>
      <c r="O21" s="48">
        <v>0</v>
      </c>
      <c r="P21" s="49">
        <v>0</v>
      </c>
      <c r="Q21" s="50">
        <v>0</v>
      </c>
      <c r="R21" s="49">
        <v>0</v>
      </c>
      <c r="S21" s="50">
        <v>1</v>
      </c>
      <c r="T21" s="49">
        <v>0</v>
      </c>
      <c r="U21" s="55">
        <v>0</v>
      </c>
      <c r="V21" s="49">
        <v>0</v>
      </c>
      <c r="W21" s="50">
        <v>0</v>
      </c>
      <c r="X21" s="49">
        <v>0</v>
      </c>
      <c r="Y21" s="50">
        <v>0</v>
      </c>
      <c r="Z21" s="52">
        <v>0</v>
      </c>
      <c r="AA21" s="50">
        <v>1</v>
      </c>
      <c r="AB21" s="52">
        <v>0</v>
      </c>
      <c r="AC21" s="32">
        <v>1</v>
      </c>
      <c r="AD21" s="49">
        <v>0</v>
      </c>
      <c r="AE21" s="83">
        <v>1</v>
      </c>
      <c r="AF21" s="49">
        <v>0</v>
      </c>
      <c r="AG21" s="80">
        <v>0</v>
      </c>
      <c r="AH21" s="49">
        <v>0</v>
      </c>
      <c r="AI21" s="80">
        <v>0</v>
      </c>
      <c r="AJ21" s="49">
        <v>0</v>
      </c>
      <c r="AK21" s="80">
        <v>0</v>
      </c>
      <c r="AL21" s="49">
        <v>0</v>
      </c>
      <c r="AM21" s="80">
        <v>1</v>
      </c>
      <c r="AN21" s="49">
        <v>0</v>
      </c>
      <c r="AO21" s="297"/>
      <c r="AP21" s="288"/>
      <c r="AQ21" s="297"/>
      <c r="AR21" s="288"/>
      <c r="AS21" s="287"/>
      <c r="AT21" s="288"/>
      <c r="AU21" s="287"/>
      <c r="AV21" s="288"/>
      <c r="AW21" s="287"/>
      <c r="AX21" s="288"/>
      <c r="AY21" s="287"/>
      <c r="AZ21" s="290"/>
      <c r="BA21" s="295"/>
      <c r="BB21" s="292"/>
      <c r="BC21" s="287"/>
      <c r="BD21" s="292"/>
      <c r="BE21" s="287"/>
      <c r="BF21" s="292"/>
      <c r="BG21" s="287"/>
      <c r="BH21" s="292"/>
      <c r="BI21" s="287"/>
      <c r="BJ21" s="292"/>
      <c r="BK21" s="268"/>
      <c r="BL21" s="296"/>
    </row>
    <row r="22" spans="1:64" ht="12.75">
      <c r="A22" s="56" t="s">
        <v>27</v>
      </c>
      <c r="B22" s="47" t="s">
        <v>24</v>
      </c>
      <c r="C22" s="48">
        <v>71</v>
      </c>
      <c r="D22" s="49">
        <v>0</v>
      </c>
      <c r="E22" s="50">
        <v>86</v>
      </c>
      <c r="F22" s="49">
        <v>0</v>
      </c>
      <c r="G22" s="50">
        <v>66</v>
      </c>
      <c r="H22" s="49">
        <v>0</v>
      </c>
      <c r="I22" s="50">
        <v>78</v>
      </c>
      <c r="J22" s="49">
        <v>0</v>
      </c>
      <c r="K22" s="48">
        <v>79</v>
      </c>
      <c r="L22" s="54">
        <v>0</v>
      </c>
      <c r="M22" s="51">
        <v>88</v>
      </c>
      <c r="N22" s="49">
        <v>0</v>
      </c>
      <c r="O22" s="48">
        <v>82</v>
      </c>
      <c r="P22" s="49">
        <v>0</v>
      </c>
      <c r="Q22" s="50">
        <v>84</v>
      </c>
      <c r="R22" s="49">
        <v>0</v>
      </c>
      <c r="S22" s="50">
        <v>69</v>
      </c>
      <c r="T22" s="49">
        <v>0</v>
      </c>
      <c r="U22" s="55">
        <v>80</v>
      </c>
      <c r="V22" s="49">
        <v>0</v>
      </c>
      <c r="W22" s="50">
        <v>88</v>
      </c>
      <c r="X22" s="49">
        <v>0</v>
      </c>
      <c r="Y22" s="50">
        <v>71</v>
      </c>
      <c r="Z22" s="52">
        <v>1</v>
      </c>
      <c r="AA22" s="50">
        <v>86</v>
      </c>
      <c r="AB22" s="52">
        <v>0</v>
      </c>
      <c r="AC22" s="32">
        <v>91</v>
      </c>
      <c r="AD22" s="49">
        <v>0</v>
      </c>
      <c r="AE22" s="83">
        <v>79</v>
      </c>
      <c r="AF22" s="49">
        <v>0</v>
      </c>
      <c r="AG22" s="80">
        <v>76</v>
      </c>
      <c r="AH22" s="49">
        <v>0</v>
      </c>
      <c r="AI22" s="80">
        <v>36</v>
      </c>
      <c r="AJ22" s="49">
        <v>0</v>
      </c>
      <c r="AK22" s="80">
        <v>42</v>
      </c>
      <c r="AL22" s="49">
        <v>0</v>
      </c>
      <c r="AM22" s="80">
        <v>19</v>
      </c>
      <c r="AN22" s="49">
        <v>0</v>
      </c>
      <c r="AO22" s="297"/>
      <c r="AP22" s="288"/>
      <c r="AQ22" s="297"/>
      <c r="AR22" s="288"/>
      <c r="AS22" s="287"/>
      <c r="AT22" s="288"/>
      <c r="AU22" s="287"/>
      <c r="AV22" s="288"/>
      <c r="AW22" s="287"/>
      <c r="AX22" s="288"/>
      <c r="AY22" s="287"/>
      <c r="AZ22" s="290"/>
      <c r="BA22" s="295"/>
      <c r="BB22" s="292"/>
      <c r="BC22" s="287"/>
      <c r="BD22" s="292"/>
      <c r="BE22" s="287"/>
      <c r="BF22" s="292"/>
      <c r="BG22" s="287"/>
      <c r="BH22" s="292"/>
      <c r="BI22" s="287"/>
      <c r="BJ22" s="292"/>
      <c r="BK22" s="268"/>
      <c r="BL22" s="296"/>
    </row>
    <row r="23" spans="1:64" ht="12.75">
      <c r="A23" s="46" t="s">
        <v>41</v>
      </c>
      <c r="B23" s="47" t="s">
        <v>8</v>
      </c>
      <c r="C23" s="48">
        <v>25</v>
      </c>
      <c r="D23" s="49">
        <v>0</v>
      </c>
      <c r="E23" s="50">
        <v>30</v>
      </c>
      <c r="F23" s="49">
        <v>0</v>
      </c>
      <c r="G23" s="50">
        <v>21</v>
      </c>
      <c r="H23" s="49">
        <v>0</v>
      </c>
      <c r="I23" s="50">
        <v>28</v>
      </c>
      <c r="J23" s="49">
        <v>0</v>
      </c>
      <c r="K23" s="48">
        <v>24</v>
      </c>
      <c r="L23" s="54">
        <v>0</v>
      </c>
      <c r="M23" s="51">
        <v>24</v>
      </c>
      <c r="N23" s="49">
        <v>0</v>
      </c>
      <c r="O23" s="48">
        <v>26</v>
      </c>
      <c r="P23" s="49">
        <v>0</v>
      </c>
      <c r="Q23" s="50">
        <v>30</v>
      </c>
      <c r="R23" s="49">
        <v>0</v>
      </c>
      <c r="S23" s="50">
        <v>39</v>
      </c>
      <c r="T23" s="49">
        <v>0</v>
      </c>
      <c r="U23" s="55">
        <v>24</v>
      </c>
      <c r="V23" s="49">
        <v>0</v>
      </c>
      <c r="W23" s="50">
        <v>16</v>
      </c>
      <c r="X23" s="49">
        <v>0</v>
      </c>
      <c r="Y23" s="50">
        <v>25</v>
      </c>
      <c r="Z23" s="52">
        <v>0</v>
      </c>
      <c r="AA23" s="50">
        <v>25</v>
      </c>
      <c r="AB23" s="52">
        <v>0</v>
      </c>
      <c r="AC23" s="32">
        <v>21</v>
      </c>
      <c r="AD23" s="49">
        <v>0</v>
      </c>
      <c r="AE23" s="83">
        <v>19</v>
      </c>
      <c r="AF23" s="49">
        <v>0</v>
      </c>
      <c r="AG23" s="80">
        <v>23</v>
      </c>
      <c r="AH23" s="49">
        <v>0</v>
      </c>
      <c r="AI23" s="80">
        <v>15</v>
      </c>
      <c r="AJ23" s="49">
        <v>0</v>
      </c>
      <c r="AK23" s="80">
        <v>12</v>
      </c>
      <c r="AL23" s="49">
        <v>0</v>
      </c>
      <c r="AM23" s="80">
        <v>12</v>
      </c>
      <c r="AN23" s="49">
        <v>0</v>
      </c>
      <c r="AO23" s="297"/>
      <c r="AP23" s="288"/>
      <c r="AQ23" s="297"/>
      <c r="AR23" s="288"/>
      <c r="AS23" s="287"/>
      <c r="AT23" s="288"/>
      <c r="AU23" s="287"/>
      <c r="AV23" s="288"/>
      <c r="AW23" s="287"/>
      <c r="AX23" s="288"/>
      <c r="AY23" s="287"/>
      <c r="AZ23" s="290"/>
      <c r="BA23" s="295"/>
      <c r="BB23" s="292"/>
      <c r="BC23" s="287"/>
      <c r="BD23" s="292"/>
      <c r="BE23" s="287"/>
      <c r="BF23" s="292"/>
      <c r="BG23" s="287"/>
      <c r="BH23" s="292"/>
      <c r="BI23" s="287"/>
      <c r="BJ23" s="292"/>
      <c r="BK23" s="268"/>
      <c r="BL23" s="296"/>
    </row>
    <row r="24" spans="1:64" ht="12.75">
      <c r="A24" s="46" t="s">
        <v>67</v>
      </c>
      <c r="B24" s="47" t="s">
        <v>64</v>
      </c>
      <c r="C24" s="48">
        <v>2</v>
      </c>
      <c r="D24" s="49">
        <v>0</v>
      </c>
      <c r="E24" s="50">
        <v>1</v>
      </c>
      <c r="F24" s="49">
        <v>0</v>
      </c>
      <c r="G24" s="50">
        <v>1</v>
      </c>
      <c r="H24" s="49">
        <v>0</v>
      </c>
      <c r="I24" s="50">
        <v>3</v>
      </c>
      <c r="J24" s="49">
        <v>0</v>
      </c>
      <c r="K24" s="48">
        <v>2</v>
      </c>
      <c r="L24" s="54">
        <v>0</v>
      </c>
      <c r="M24" s="51">
        <v>1</v>
      </c>
      <c r="N24" s="49">
        <v>0</v>
      </c>
      <c r="O24" s="48">
        <v>1</v>
      </c>
      <c r="P24" s="49">
        <v>0</v>
      </c>
      <c r="Q24" s="50">
        <v>2</v>
      </c>
      <c r="R24" s="49">
        <v>0</v>
      </c>
      <c r="S24" s="50">
        <v>0</v>
      </c>
      <c r="T24" s="49">
        <v>0</v>
      </c>
      <c r="U24" s="55">
        <v>0</v>
      </c>
      <c r="V24" s="49">
        <v>0</v>
      </c>
      <c r="W24" s="50">
        <v>3</v>
      </c>
      <c r="X24" s="49">
        <v>0</v>
      </c>
      <c r="Y24" s="50">
        <v>1</v>
      </c>
      <c r="Z24" s="52">
        <v>0</v>
      </c>
      <c r="AA24" s="50">
        <v>8</v>
      </c>
      <c r="AB24" s="52">
        <v>0</v>
      </c>
      <c r="AC24" s="32">
        <v>1</v>
      </c>
      <c r="AD24" s="49">
        <v>0</v>
      </c>
      <c r="AE24" s="83">
        <v>5</v>
      </c>
      <c r="AF24" s="49">
        <v>0</v>
      </c>
      <c r="AG24" s="80">
        <v>5</v>
      </c>
      <c r="AH24" s="49">
        <v>0</v>
      </c>
      <c r="AI24" s="80">
        <v>2</v>
      </c>
      <c r="AJ24" s="49">
        <v>0</v>
      </c>
      <c r="AK24" s="80">
        <v>0</v>
      </c>
      <c r="AL24" s="49">
        <v>0</v>
      </c>
      <c r="AM24" s="80">
        <v>1</v>
      </c>
      <c r="AN24" s="49">
        <v>0</v>
      </c>
      <c r="AO24" s="297"/>
      <c r="AP24" s="288"/>
      <c r="AQ24" s="297"/>
      <c r="AR24" s="288"/>
      <c r="AS24" s="287"/>
      <c r="AT24" s="288"/>
      <c r="AU24" s="287"/>
      <c r="AV24" s="288"/>
      <c r="AW24" s="287"/>
      <c r="AX24" s="288"/>
      <c r="AY24" s="287"/>
      <c r="AZ24" s="290"/>
      <c r="BA24" s="295"/>
      <c r="BB24" s="292"/>
      <c r="BC24" s="287"/>
      <c r="BD24" s="292"/>
      <c r="BE24" s="287"/>
      <c r="BF24" s="292"/>
      <c r="BG24" s="287"/>
      <c r="BH24" s="292"/>
      <c r="BI24" s="287"/>
      <c r="BJ24" s="292"/>
      <c r="BK24" s="268"/>
      <c r="BL24" s="296"/>
    </row>
    <row r="25" spans="1:64" ht="12.75">
      <c r="A25" s="46" t="s">
        <v>28</v>
      </c>
      <c r="B25" s="58" t="s">
        <v>18</v>
      </c>
      <c r="C25" s="48">
        <v>2</v>
      </c>
      <c r="D25" s="49">
        <v>0</v>
      </c>
      <c r="E25" s="50">
        <v>0</v>
      </c>
      <c r="F25" s="49">
        <v>0</v>
      </c>
      <c r="G25" s="50">
        <v>2</v>
      </c>
      <c r="H25" s="49">
        <v>0</v>
      </c>
      <c r="I25" s="50">
        <v>0</v>
      </c>
      <c r="J25" s="49">
        <v>0</v>
      </c>
      <c r="K25" s="48">
        <v>1</v>
      </c>
      <c r="L25" s="54">
        <v>0</v>
      </c>
      <c r="M25" s="51">
        <v>0</v>
      </c>
      <c r="N25" s="49">
        <v>0</v>
      </c>
      <c r="O25" s="48">
        <v>1</v>
      </c>
      <c r="P25" s="49">
        <v>0</v>
      </c>
      <c r="Q25" s="50">
        <v>0</v>
      </c>
      <c r="R25" s="49">
        <v>0</v>
      </c>
      <c r="S25" s="50">
        <v>2</v>
      </c>
      <c r="T25" s="49">
        <v>0</v>
      </c>
      <c r="U25" s="55">
        <v>1</v>
      </c>
      <c r="V25" s="49">
        <v>0</v>
      </c>
      <c r="W25" s="50">
        <v>0</v>
      </c>
      <c r="X25" s="49">
        <v>0</v>
      </c>
      <c r="Y25" s="50">
        <v>0</v>
      </c>
      <c r="Z25" s="52">
        <v>0</v>
      </c>
      <c r="AA25" s="50">
        <v>0</v>
      </c>
      <c r="AB25" s="52">
        <v>0</v>
      </c>
      <c r="AC25" s="32">
        <v>2</v>
      </c>
      <c r="AD25" s="49">
        <v>0</v>
      </c>
      <c r="AE25" s="83">
        <v>1</v>
      </c>
      <c r="AF25" s="49">
        <v>0</v>
      </c>
      <c r="AG25" s="80">
        <v>0</v>
      </c>
      <c r="AH25" s="49">
        <v>0</v>
      </c>
      <c r="AI25" s="80">
        <v>1</v>
      </c>
      <c r="AJ25" s="49">
        <v>0</v>
      </c>
      <c r="AK25" s="80">
        <v>0</v>
      </c>
      <c r="AL25" s="49">
        <v>0</v>
      </c>
      <c r="AM25" s="80">
        <v>0</v>
      </c>
      <c r="AN25" s="49">
        <v>0</v>
      </c>
      <c r="AO25" s="297"/>
      <c r="AP25" s="288"/>
      <c r="AQ25" s="297"/>
      <c r="AR25" s="288"/>
      <c r="AS25" s="287"/>
      <c r="AT25" s="288"/>
      <c r="AU25" s="287"/>
      <c r="AV25" s="288"/>
      <c r="AW25" s="287"/>
      <c r="AX25" s="288"/>
      <c r="AY25" s="287"/>
      <c r="AZ25" s="290"/>
      <c r="BA25" s="295"/>
      <c r="BB25" s="292"/>
      <c r="BC25" s="287"/>
      <c r="BD25" s="292"/>
      <c r="BE25" s="287"/>
      <c r="BF25" s="292"/>
      <c r="BG25" s="287"/>
      <c r="BH25" s="292"/>
      <c r="BI25" s="287"/>
      <c r="BJ25" s="292"/>
      <c r="BK25" s="268"/>
      <c r="BL25" s="296"/>
    </row>
    <row r="26" spans="1:64" ht="12.75">
      <c r="A26" s="46" t="s">
        <v>43</v>
      </c>
      <c r="B26" s="47" t="s">
        <v>9</v>
      </c>
      <c r="C26" s="48">
        <v>107</v>
      </c>
      <c r="D26" s="49">
        <v>0</v>
      </c>
      <c r="E26" s="50">
        <v>84</v>
      </c>
      <c r="F26" s="49">
        <v>0</v>
      </c>
      <c r="G26" s="50">
        <v>85</v>
      </c>
      <c r="H26" s="49">
        <v>0</v>
      </c>
      <c r="I26" s="50">
        <v>88</v>
      </c>
      <c r="J26" s="49">
        <v>0</v>
      </c>
      <c r="K26" s="48">
        <v>72</v>
      </c>
      <c r="L26" s="54">
        <v>0</v>
      </c>
      <c r="M26" s="51">
        <v>67</v>
      </c>
      <c r="N26" s="49">
        <v>0</v>
      </c>
      <c r="O26" s="48">
        <v>61</v>
      </c>
      <c r="P26" s="49">
        <v>0</v>
      </c>
      <c r="Q26" s="50">
        <v>74</v>
      </c>
      <c r="R26" s="49">
        <v>0</v>
      </c>
      <c r="S26" s="50">
        <v>97</v>
      </c>
      <c r="T26" s="49">
        <v>0</v>
      </c>
      <c r="U26" s="55">
        <v>83</v>
      </c>
      <c r="V26" s="49">
        <v>0</v>
      </c>
      <c r="W26" s="50">
        <v>72</v>
      </c>
      <c r="X26" s="49">
        <v>0</v>
      </c>
      <c r="Y26" s="50">
        <v>90</v>
      </c>
      <c r="Z26" s="52">
        <v>0</v>
      </c>
      <c r="AA26" s="50">
        <v>92</v>
      </c>
      <c r="AB26" s="52">
        <v>0</v>
      </c>
      <c r="AC26" s="32">
        <v>72</v>
      </c>
      <c r="AD26" s="49">
        <v>1</v>
      </c>
      <c r="AE26" s="83">
        <v>71</v>
      </c>
      <c r="AF26" s="49">
        <v>0</v>
      </c>
      <c r="AG26" s="80">
        <v>77</v>
      </c>
      <c r="AH26" s="49">
        <v>0</v>
      </c>
      <c r="AI26" s="80">
        <v>47</v>
      </c>
      <c r="AJ26" s="49">
        <v>0</v>
      </c>
      <c r="AK26" s="80">
        <v>30</v>
      </c>
      <c r="AL26" s="49">
        <v>0</v>
      </c>
      <c r="AM26" s="80">
        <v>30</v>
      </c>
      <c r="AN26" s="49">
        <v>0</v>
      </c>
      <c r="AO26" s="297"/>
      <c r="AP26" s="288"/>
      <c r="AQ26" s="297"/>
      <c r="AR26" s="288"/>
      <c r="AS26" s="287"/>
      <c r="AT26" s="288"/>
      <c r="AU26" s="287"/>
      <c r="AV26" s="288"/>
      <c r="AW26" s="287"/>
      <c r="AX26" s="288"/>
      <c r="AY26" s="287"/>
      <c r="AZ26" s="290"/>
      <c r="BA26" s="295"/>
      <c r="BB26" s="292"/>
      <c r="BC26" s="287"/>
      <c r="BD26" s="292"/>
      <c r="BE26" s="287"/>
      <c r="BF26" s="292"/>
      <c r="BG26" s="287"/>
      <c r="BH26" s="292"/>
      <c r="BI26" s="287"/>
      <c r="BJ26" s="292"/>
      <c r="BK26" s="268"/>
      <c r="BL26" s="296"/>
    </row>
    <row r="27" spans="1:64" ht="12.75">
      <c r="A27" s="46" t="s">
        <v>42</v>
      </c>
      <c r="B27" s="47" t="s">
        <v>19</v>
      </c>
      <c r="C27" s="48">
        <v>30</v>
      </c>
      <c r="D27" s="49">
        <v>0</v>
      </c>
      <c r="E27" s="50">
        <v>43</v>
      </c>
      <c r="F27" s="49">
        <v>0</v>
      </c>
      <c r="G27" s="50">
        <v>47</v>
      </c>
      <c r="H27" s="49">
        <v>0</v>
      </c>
      <c r="I27" s="50">
        <v>45</v>
      </c>
      <c r="J27" s="49">
        <v>0</v>
      </c>
      <c r="K27" s="48">
        <v>28</v>
      </c>
      <c r="L27" s="54">
        <v>0</v>
      </c>
      <c r="M27" s="51">
        <v>44</v>
      </c>
      <c r="N27" s="49">
        <v>0</v>
      </c>
      <c r="O27" s="48">
        <v>36</v>
      </c>
      <c r="P27" s="49">
        <v>0</v>
      </c>
      <c r="Q27" s="50">
        <v>34</v>
      </c>
      <c r="R27" s="49">
        <v>0</v>
      </c>
      <c r="S27" s="50">
        <v>44</v>
      </c>
      <c r="T27" s="49">
        <v>0</v>
      </c>
      <c r="U27" s="55">
        <v>30</v>
      </c>
      <c r="V27" s="49">
        <v>0</v>
      </c>
      <c r="W27" s="50">
        <v>34</v>
      </c>
      <c r="X27" s="49">
        <v>0</v>
      </c>
      <c r="Y27" s="50">
        <v>26</v>
      </c>
      <c r="Z27" s="52">
        <v>0</v>
      </c>
      <c r="AA27" s="50">
        <v>43</v>
      </c>
      <c r="AB27" s="52">
        <v>0</v>
      </c>
      <c r="AC27" s="32">
        <v>33</v>
      </c>
      <c r="AD27" s="49">
        <v>0</v>
      </c>
      <c r="AE27" s="83">
        <v>30</v>
      </c>
      <c r="AF27" s="49">
        <v>0</v>
      </c>
      <c r="AG27" s="80">
        <v>27</v>
      </c>
      <c r="AH27" s="49">
        <v>0</v>
      </c>
      <c r="AI27" s="80">
        <v>21</v>
      </c>
      <c r="AJ27" s="49">
        <v>0</v>
      </c>
      <c r="AK27" s="80">
        <v>17</v>
      </c>
      <c r="AL27" s="49">
        <v>0</v>
      </c>
      <c r="AM27" s="80">
        <v>17</v>
      </c>
      <c r="AN27" s="49">
        <v>0</v>
      </c>
      <c r="AO27" s="297"/>
      <c r="AP27" s="288"/>
      <c r="AQ27" s="297"/>
      <c r="AR27" s="288"/>
      <c r="AS27" s="287"/>
      <c r="AT27" s="288"/>
      <c r="AU27" s="287"/>
      <c r="AV27" s="288"/>
      <c r="AW27" s="287"/>
      <c r="AX27" s="288"/>
      <c r="AY27" s="287"/>
      <c r="AZ27" s="290"/>
      <c r="BA27" s="295"/>
      <c r="BB27" s="292"/>
      <c r="BC27" s="287"/>
      <c r="BD27" s="292"/>
      <c r="BE27" s="287"/>
      <c r="BF27" s="292"/>
      <c r="BG27" s="287"/>
      <c r="BH27" s="292"/>
      <c r="BI27" s="287"/>
      <c r="BJ27" s="292"/>
      <c r="BK27" s="268"/>
      <c r="BL27" s="296"/>
    </row>
    <row r="28" spans="1:64" ht="12.75">
      <c r="A28" s="46" t="s">
        <v>44</v>
      </c>
      <c r="B28" s="47" t="s">
        <v>10</v>
      </c>
      <c r="C28" s="48">
        <v>79</v>
      </c>
      <c r="D28" s="49">
        <v>0</v>
      </c>
      <c r="E28" s="50">
        <v>66</v>
      </c>
      <c r="F28" s="49">
        <v>0</v>
      </c>
      <c r="G28" s="50">
        <v>51</v>
      </c>
      <c r="H28" s="49">
        <v>0</v>
      </c>
      <c r="I28" s="50">
        <v>56</v>
      </c>
      <c r="J28" s="49">
        <v>0</v>
      </c>
      <c r="K28" s="48">
        <v>50</v>
      </c>
      <c r="L28" s="54">
        <v>0</v>
      </c>
      <c r="M28" s="51">
        <v>49</v>
      </c>
      <c r="N28" s="49">
        <v>0</v>
      </c>
      <c r="O28" s="48">
        <v>45</v>
      </c>
      <c r="P28" s="49">
        <v>0</v>
      </c>
      <c r="Q28" s="50">
        <v>51</v>
      </c>
      <c r="R28" s="49">
        <v>0</v>
      </c>
      <c r="S28" s="50">
        <v>46</v>
      </c>
      <c r="T28" s="49">
        <v>0</v>
      </c>
      <c r="U28" s="55">
        <v>52</v>
      </c>
      <c r="V28" s="49">
        <v>0</v>
      </c>
      <c r="W28" s="50">
        <v>50</v>
      </c>
      <c r="X28" s="49">
        <v>0</v>
      </c>
      <c r="Y28" s="50">
        <v>63</v>
      </c>
      <c r="Z28" s="52">
        <v>0</v>
      </c>
      <c r="AA28" s="50">
        <v>72</v>
      </c>
      <c r="AB28" s="52">
        <v>0</v>
      </c>
      <c r="AC28" s="32">
        <v>41</v>
      </c>
      <c r="AD28" s="49">
        <v>0</v>
      </c>
      <c r="AE28" s="83">
        <v>51</v>
      </c>
      <c r="AF28" s="49">
        <v>0</v>
      </c>
      <c r="AG28" s="80">
        <v>53</v>
      </c>
      <c r="AH28" s="49">
        <v>0</v>
      </c>
      <c r="AI28" s="80">
        <v>19</v>
      </c>
      <c r="AJ28" s="49">
        <v>0</v>
      </c>
      <c r="AK28" s="80">
        <v>12</v>
      </c>
      <c r="AL28" s="49">
        <v>0</v>
      </c>
      <c r="AM28" s="80">
        <v>23</v>
      </c>
      <c r="AN28" s="49">
        <v>0</v>
      </c>
      <c r="AO28" s="297"/>
      <c r="AP28" s="288"/>
      <c r="AQ28" s="297"/>
      <c r="AR28" s="288"/>
      <c r="AS28" s="287"/>
      <c r="AT28" s="288"/>
      <c r="AU28" s="287"/>
      <c r="AV28" s="288"/>
      <c r="AW28" s="287"/>
      <c r="AX28" s="288"/>
      <c r="AY28" s="287"/>
      <c r="AZ28" s="290"/>
      <c r="BA28" s="295"/>
      <c r="BB28" s="292"/>
      <c r="BC28" s="287"/>
      <c r="BD28" s="292"/>
      <c r="BE28" s="287"/>
      <c r="BF28" s="292"/>
      <c r="BG28" s="287"/>
      <c r="BH28" s="292"/>
      <c r="BI28" s="287"/>
      <c r="BJ28" s="292"/>
      <c r="BK28" s="268"/>
      <c r="BL28" s="296"/>
    </row>
    <row r="29" spans="1:64" ht="12.75">
      <c r="A29" s="46" t="s">
        <v>45</v>
      </c>
      <c r="B29" s="47" t="s">
        <v>20</v>
      </c>
      <c r="C29" s="48">
        <v>3</v>
      </c>
      <c r="D29" s="49">
        <v>0</v>
      </c>
      <c r="E29" s="50">
        <v>7</v>
      </c>
      <c r="F29" s="49">
        <v>0</v>
      </c>
      <c r="G29" s="50">
        <v>8</v>
      </c>
      <c r="H29" s="49">
        <v>0</v>
      </c>
      <c r="I29" s="50">
        <v>9</v>
      </c>
      <c r="J29" s="49">
        <v>0</v>
      </c>
      <c r="K29" s="48">
        <v>1</v>
      </c>
      <c r="L29" s="54">
        <v>0</v>
      </c>
      <c r="M29" s="51">
        <v>8</v>
      </c>
      <c r="N29" s="49">
        <v>0</v>
      </c>
      <c r="O29" s="48">
        <v>3</v>
      </c>
      <c r="P29" s="49">
        <v>0</v>
      </c>
      <c r="Q29" s="50">
        <v>3</v>
      </c>
      <c r="R29" s="49">
        <v>0</v>
      </c>
      <c r="S29" s="50">
        <v>2</v>
      </c>
      <c r="T29" s="49">
        <v>0</v>
      </c>
      <c r="U29" s="55">
        <v>3</v>
      </c>
      <c r="V29" s="49">
        <v>0</v>
      </c>
      <c r="W29" s="50">
        <v>4</v>
      </c>
      <c r="X29" s="49">
        <v>0</v>
      </c>
      <c r="Y29" s="50">
        <v>0</v>
      </c>
      <c r="Z29" s="52">
        <v>0</v>
      </c>
      <c r="AA29" s="50">
        <v>3</v>
      </c>
      <c r="AB29" s="52">
        <v>0</v>
      </c>
      <c r="AC29" s="32">
        <v>5</v>
      </c>
      <c r="AD29" s="49">
        <v>0</v>
      </c>
      <c r="AE29" s="83">
        <v>2</v>
      </c>
      <c r="AF29" s="49">
        <v>0</v>
      </c>
      <c r="AG29" s="80">
        <v>3</v>
      </c>
      <c r="AH29" s="49">
        <v>0</v>
      </c>
      <c r="AI29" s="80">
        <v>2</v>
      </c>
      <c r="AJ29" s="49">
        <v>0</v>
      </c>
      <c r="AK29" s="80">
        <v>3</v>
      </c>
      <c r="AL29" s="49">
        <v>0</v>
      </c>
      <c r="AM29" s="80">
        <v>1</v>
      </c>
      <c r="AN29" s="49">
        <v>0</v>
      </c>
      <c r="AO29" s="297"/>
      <c r="AP29" s="288"/>
      <c r="AQ29" s="297"/>
      <c r="AR29" s="288"/>
      <c r="AS29" s="287"/>
      <c r="AT29" s="288"/>
      <c r="AU29" s="287"/>
      <c r="AV29" s="288"/>
      <c r="AW29" s="287"/>
      <c r="AX29" s="288"/>
      <c r="AY29" s="287"/>
      <c r="AZ29" s="290"/>
      <c r="BA29" s="295"/>
      <c r="BB29" s="292"/>
      <c r="BC29" s="287"/>
      <c r="BD29" s="292"/>
      <c r="BE29" s="287"/>
      <c r="BF29" s="292"/>
      <c r="BG29" s="287"/>
      <c r="BH29" s="292"/>
      <c r="BI29" s="287"/>
      <c r="BJ29" s="292"/>
      <c r="BK29" s="268"/>
      <c r="BL29" s="296"/>
    </row>
    <row r="30" spans="1:64" ht="12.75">
      <c r="A30" s="46" t="s">
        <v>47</v>
      </c>
      <c r="B30" s="47" t="s">
        <v>21</v>
      </c>
      <c r="C30" s="48">
        <v>34</v>
      </c>
      <c r="D30" s="49">
        <v>0</v>
      </c>
      <c r="E30" s="50">
        <v>35</v>
      </c>
      <c r="F30" s="49">
        <v>0</v>
      </c>
      <c r="G30" s="50">
        <v>37</v>
      </c>
      <c r="H30" s="49">
        <v>0</v>
      </c>
      <c r="I30" s="50">
        <v>38</v>
      </c>
      <c r="J30" s="49">
        <v>0</v>
      </c>
      <c r="K30" s="48">
        <v>25</v>
      </c>
      <c r="L30" s="54">
        <v>0</v>
      </c>
      <c r="M30" s="51">
        <v>30</v>
      </c>
      <c r="N30" s="49">
        <v>0</v>
      </c>
      <c r="O30" s="48">
        <v>22</v>
      </c>
      <c r="P30" s="49">
        <v>0</v>
      </c>
      <c r="Q30" s="50">
        <v>31</v>
      </c>
      <c r="R30" s="49">
        <v>0</v>
      </c>
      <c r="S30" s="50">
        <v>22</v>
      </c>
      <c r="T30" s="49">
        <v>0</v>
      </c>
      <c r="U30" s="55">
        <v>11</v>
      </c>
      <c r="V30" s="49">
        <v>0</v>
      </c>
      <c r="W30" s="50">
        <v>38</v>
      </c>
      <c r="X30" s="49">
        <v>0</v>
      </c>
      <c r="Y30" s="50">
        <v>22</v>
      </c>
      <c r="Z30" s="52">
        <v>0</v>
      </c>
      <c r="AA30" s="50">
        <v>27</v>
      </c>
      <c r="AB30" s="52">
        <v>0</v>
      </c>
      <c r="AC30" s="32">
        <v>28</v>
      </c>
      <c r="AD30" s="49">
        <v>0</v>
      </c>
      <c r="AE30" s="83">
        <v>31</v>
      </c>
      <c r="AF30" s="49">
        <v>0</v>
      </c>
      <c r="AG30" s="80">
        <v>41</v>
      </c>
      <c r="AH30" s="49">
        <v>0</v>
      </c>
      <c r="AI30" s="80">
        <v>21</v>
      </c>
      <c r="AJ30" s="49">
        <v>0</v>
      </c>
      <c r="AK30" s="80">
        <v>14</v>
      </c>
      <c r="AL30" s="49">
        <v>0</v>
      </c>
      <c r="AM30" s="80">
        <v>21</v>
      </c>
      <c r="AN30" s="49">
        <v>0</v>
      </c>
      <c r="AO30" s="297"/>
      <c r="AP30" s="288"/>
      <c r="AQ30" s="297"/>
      <c r="AR30" s="288"/>
      <c r="AS30" s="287"/>
      <c r="AT30" s="288"/>
      <c r="AU30" s="287"/>
      <c r="AV30" s="288"/>
      <c r="AW30" s="287"/>
      <c r="AX30" s="288"/>
      <c r="AY30" s="287"/>
      <c r="AZ30" s="290"/>
      <c r="BA30" s="295"/>
      <c r="BB30" s="292"/>
      <c r="BC30" s="287"/>
      <c r="BD30" s="292"/>
      <c r="BE30" s="287"/>
      <c r="BF30" s="292"/>
      <c r="BG30" s="287"/>
      <c r="BH30" s="292"/>
      <c r="BI30" s="287"/>
      <c r="BJ30" s="292"/>
      <c r="BK30" s="268"/>
      <c r="BL30" s="296"/>
    </row>
    <row r="31" spans="1:64" ht="12.75">
      <c r="A31" s="46" t="s">
        <v>48</v>
      </c>
      <c r="B31" s="47" t="s">
        <v>11</v>
      </c>
      <c r="C31" s="48">
        <v>5</v>
      </c>
      <c r="D31" s="49">
        <v>0</v>
      </c>
      <c r="E31" s="50">
        <v>8</v>
      </c>
      <c r="F31" s="49">
        <v>0</v>
      </c>
      <c r="G31" s="50">
        <v>5</v>
      </c>
      <c r="H31" s="49">
        <v>0</v>
      </c>
      <c r="I31" s="50">
        <v>5</v>
      </c>
      <c r="J31" s="49">
        <v>0</v>
      </c>
      <c r="K31" s="48">
        <v>6</v>
      </c>
      <c r="L31" s="54">
        <v>0</v>
      </c>
      <c r="M31" s="51">
        <v>5</v>
      </c>
      <c r="N31" s="49">
        <v>0</v>
      </c>
      <c r="O31" s="48">
        <v>8</v>
      </c>
      <c r="P31" s="49">
        <v>0</v>
      </c>
      <c r="Q31" s="50">
        <v>7</v>
      </c>
      <c r="R31" s="49">
        <v>0</v>
      </c>
      <c r="S31" s="50">
        <v>7</v>
      </c>
      <c r="T31" s="49">
        <v>0</v>
      </c>
      <c r="U31" s="55">
        <v>7</v>
      </c>
      <c r="V31" s="49">
        <v>0</v>
      </c>
      <c r="W31" s="50">
        <v>3</v>
      </c>
      <c r="X31" s="49">
        <v>0</v>
      </c>
      <c r="Y31" s="50">
        <v>5</v>
      </c>
      <c r="Z31" s="52">
        <v>0</v>
      </c>
      <c r="AA31" s="50">
        <v>7</v>
      </c>
      <c r="AB31" s="52">
        <v>0</v>
      </c>
      <c r="AC31" s="32">
        <v>5</v>
      </c>
      <c r="AD31" s="49">
        <v>0</v>
      </c>
      <c r="AE31" s="83">
        <v>6</v>
      </c>
      <c r="AF31" s="49">
        <v>0</v>
      </c>
      <c r="AG31" s="80">
        <v>7</v>
      </c>
      <c r="AH31" s="49">
        <v>0</v>
      </c>
      <c r="AI31" s="80">
        <v>2</v>
      </c>
      <c r="AJ31" s="49">
        <v>0</v>
      </c>
      <c r="AK31" s="80">
        <v>3</v>
      </c>
      <c r="AL31" s="49">
        <v>0</v>
      </c>
      <c r="AM31" s="80">
        <v>1</v>
      </c>
      <c r="AN31" s="49">
        <v>0</v>
      </c>
      <c r="AO31" s="297"/>
      <c r="AP31" s="288"/>
      <c r="AQ31" s="297"/>
      <c r="AR31" s="288"/>
      <c r="AS31" s="287"/>
      <c r="AT31" s="288"/>
      <c r="AU31" s="287"/>
      <c r="AV31" s="288"/>
      <c r="AW31" s="287"/>
      <c r="AX31" s="288"/>
      <c r="AY31" s="287"/>
      <c r="AZ31" s="290"/>
      <c r="BA31" s="295"/>
      <c r="BB31" s="292"/>
      <c r="BC31" s="287"/>
      <c r="BD31" s="292"/>
      <c r="BE31" s="287"/>
      <c r="BF31" s="292"/>
      <c r="BG31" s="287"/>
      <c r="BH31" s="292"/>
      <c r="BI31" s="287"/>
      <c r="BJ31" s="292"/>
      <c r="BK31" s="268"/>
      <c r="BL31" s="296"/>
    </row>
    <row r="32" spans="1:64" ht="12.75">
      <c r="A32" s="46" t="s">
        <v>49</v>
      </c>
      <c r="B32" s="47" t="s">
        <v>12</v>
      </c>
      <c r="C32" s="48">
        <v>8</v>
      </c>
      <c r="D32" s="49">
        <v>0</v>
      </c>
      <c r="E32" s="50">
        <v>3</v>
      </c>
      <c r="F32" s="49">
        <v>0</v>
      </c>
      <c r="G32" s="50">
        <v>4</v>
      </c>
      <c r="H32" s="49">
        <v>0</v>
      </c>
      <c r="I32" s="50">
        <v>4</v>
      </c>
      <c r="J32" s="49">
        <v>0</v>
      </c>
      <c r="K32" s="48">
        <v>3</v>
      </c>
      <c r="L32" s="54">
        <v>0</v>
      </c>
      <c r="M32" s="51">
        <v>3</v>
      </c>
      <c r="N32" s="49">
        <v>0</v>
      </c>
      <c r="O32" s="48">
        <v>3</v>
      </c>
      <c r="P32" s="49">
        <v>0</v>
      </c>
      <c r="Q32" s="50">
        <v>3</v>
      </c>
      <c r="R32" s="49">
        <v>0</v>
      </c>
      <c r="S32" s="50">
        <v>4</v>
      </c>
      <c r="T32" s="49">
        <v>0</v>
      </c>
      <c r="U32" s="55">
        <v>1</v>
      </c>
      <c r="V32" s="49">
        <v>0</v>
      </c>
      <c r="W32" s="50">
        <v>4</v>
      </c>
      <c r="X32" s="49">
        <v>0</v>
      </c>
      <c r="Y32" s="50">
        <v>6</v>
      </c>
      <c r="Z32" s="52">
        <v>0</v>
      </c>
      <c r="AA32" s="50">
        <v>5</v>
      </c>
      <c r="AB32" s="52">
        <v>0</v>
      </c>
      <c r="AC32" s="32">
        <v>0</v>
      </c>
      <c r="AD32" s="49">
        <v>0</v>
      </c>
      <c r="AE32" s="83">
        <v>2</v>
      </c>
      <c r="AF32" s="49">
        <v>0</v>
      </c>
      <c r="AG32" s="80">
        <v>7</v>
      </c>
      <c r="AH32" s="49">
        <v>0</v>
      </c>
      <c r="AI32" s="80">
        <v>5</v>
      </c>
      <c r="AJ32" s="49">
        <v>0</v>
      </c>
      <c r="AK32" s="80">
        <v>4</v>
      </c>
      <c r="AL32" s="49">
        <v>0</v>
      </c>
      <c r="AM32" s="80">
        <v>1</v>
      </c>
      <c r="AN32" s="49">
        <v>0</v>
      </c>
      <c r="AO32" s="297"/>
      <c r="AP32" s="288"/>
      <c r="AQ32" s="297"/>
      <c r="AR32" s="288"/>
      <c r="AS32" s="287"/>
      <c r="AT32" s="288"/>
      <c r="AU32" s="287"/>
      <c r="AV32" s="288"/>
      <c r="AW32" s="287"/>
      <c r="AX32" s="288"/>
      <c r="AY32" s="287"/>
      <c r="AZ32" s="290"/>
      <c r="BA32" s="295"/>
      <c r="BB32" s="292"/>
      <c r="BC32" s="287"/>
      <c r="BD32" s="292"/>
      <c r="BE32" s="287"/>
      <c r="BF32" s="292"/>
      <c r="BG32" s="287"/>
      <c r="BH32" s="292"/>
      <c r="BI32" s="287"/>
      <c r="BJ32" s="292"/>
      <c r="BK32" s="268"/>
      <c r="BL32" s="296"/>
    </row>
    <row r="33" spans="1:64" ht="12.75">
      <c r="A33" s="46" t="s">
        <v>50</v>
      </c>
      <c r="B33" s="47" t="s">
        <v>22</v>
      </c>
      <c r="C33" s="48">
        <v>1</v>
      </c>
      <c r="D33" s="49">
        <v>0</v>
      </c>
      <c r="E33" s="50">
        <v>2</v>
      </c>
      <c r="F33" s="49">
        <v>0</v>
      </c>
      <c r="G33" s="50">
        <v>1</v>
      </c>
      <c r="H33" s="49">
        <v>0</v>
      </c>
      <c r="I33" s="50">
        <v>1</v>
      </c>
      <c r="J33" s="49">
        <v>0</v>
      </c>
      <c r="K33" s="48">
        <v>1</v>
      </c>
      <c r="L33" s="54">
        <v>0</v>
      </c>
      <c r="M33" s="51">
        <v>1</v>
      </c>
      <c r="N33" s="49">
        <v>0</v>
      </c>
      <c r="O33" s="48">
        <v>3</v>
      </c>
      <c r="P33" s="49">
        <v>0</v>
      </c>
      <c r="Q33" s="50">
        <v>2</v>
      </c>
      <c r="R33" s="49">
        <v>0</v>
      </c>
      <c r="S33" s="50">
        <v>1</v>
      </c>
      <c r="T33" s="49">
        <v>0</v>
      </c>
      <c r="U33" s="55">
        <v>0</v>
      </c>
      <c r="V33" s="49">
        <v>0</v>
      </c>
      <c r="W33" s="50">
        <v>0</v>
      </c>
      <c r="X33" s="49">
        <v>0</v>
      </c>
      <c r="Y33" s="50">
        <v>0</v>
      </c>
      <c r="Z33" s="52">
        <v>0</v>
      </c>
      <c r="AA33" s="50">
        <v>2</v>
      </c>
      <c r="AB33" s="52">
        <v>0</v>
      </c>
      <c r="AC33" s="32">
        <v>1</v>
      </c>
      <c r="AD33" s="49">
        <v>0</v>
      </c>
      <c r="AE33" s="83">
        <v>1</v>
      </c>
      <c r="AF33" s="49">
        <v>0</v>
      </c>
      <c r="AG33" s="80">
        <v>5</v>
      </c>
      <c r="AH33" s="49">
        <v>0</v>
      </c>
      <c r="AI33" s="80">
        <v>2</v>
      </c>
      <c r="AJ33" s="49">
        <v>0</v>
      </c>
      <c r="AK33" s="80">
        <v>1</v>
      </c>
      <c r="AL33" s="49">
        <v>0</v>
      </c>
      <c r="AM33" s="80">
        <v>1</v>
      </c>
      <c r="AN33" s="49">
        <v>0</v>
      </c>
      <c r="AO33" s="297"/>
      <c r="AP33" s="288"/>
      <c r="AQ33" s="297"/>
      <c r="AR33" s="288"/>
      <c r="AS33" s="287"/>
      <c r="AT33" s="288"/>
      <c r="AU33" s="287"/>
      <c r="AV33" s="288"/>
      <c r="AW33" s="287"/>
      <c r="AX33" s="288"/>
      <c r="AY33" s="287"/>
      <c r="AZ33" s="290"/>
      <c r="BA33" s="295"/>
      <c r="BB33" s="292"/>
      <c r="BC33" s="287"/>
      <c r="BD33" s="292"/>
      <c r="BE33" s="287"/>
      <c r="BF33" s="292"/>
      <c r="BG33" s="287"/>
      <c r="BH33" s="292"/>
      <c r="BI33" s="287"/>
      <c r="BJ33" s="292"/>
      <c r="BK33" s="268"/>
      <c r="BL33" s="296"/>
    </row>
    <row r="34" spans="1:64" ht="13.5" thickBot="1">
      <c r="A34" s="59" t="s">
        <v>46</v>
      </c>
      <c r="B34" s="108" t="s">
        <v>13</v>
      </c>
      <c r="C34" s="104">
        <v>58</v>
      </c>
      <c r="D34" s="60">
        <v>0</v>
      </c>
      <c r="E34" s="61">
        <v>47</v>
      </c>
      <c r="F34" s="60">
        <v>0</v>
      </c>
      <c r="G34" s="61">
        <v>38</v>
      </c>
      <c r="H34" s="60">
        <v>0</v>
      </c>
      <c r="I34" s="61">
        <v>39</v>
      </c>
      <c r="J34" s="60">
        <v>0</v>
      </c>
      <c r="K34" s="104">
        <v>37</v>
      </c>
      <c r="L34" s="109">
        <v>0</v>
      </c>
      <c r="M34" s="62">
        <v>33</v>
      </c>
      <c r="N34" s="60">
        <v>0</v>
      </c>
      <c r="O34" s="104">
        <v>24</v>
      </c>
      <c r="P34" s="60">
        <v>0</v>
      </c>
      <c r="Q34" s="61">
        <v>37</v>
      </c>
      <c r="R34" s="60">
        <v>0</v>
      </c>
      <c r="S34" s="61">
        <v>28</v>
      </c>
      <c r="T34" s="60">
        <v>0</v>
      </c>
      <c r="U34" s="110">
        <v>37</v>
      </c>
      <c r="V34" s="60">
        <v>0</v>
      </c>
      <c r="W34" s="61">
        <v>45</v>
      </c>
      <c r="X34" s="60">
        <v>0</v>
      </c>
      <c r="Y34" s="61">
        <v>52</v>
      </c>
      <c r="Z34" s="111">
        <v>0</v>
      </c>
      <c r="AA34" s="61">
        <v>62</v>
      </c>
      <c r="AB34" s="111">
        <v>0</v>
      </c>
      <c r="AC34" s="33">
        <v>37</v>
      </c>
      <c r="AD34" s="60">
        <v>0</v>
      </c>
      <c r="AE34" s="112">
        <v>39</v>
      </c>
      <c r="AF34" s="60">
        <v>0</v>
      </c>
      <c r="AG34" s="113">
        <v>22</v>
      </c>
      <c r="AH34" s="60">
        <v>0</v>
      </c>
      <c r="AI34" s="113">
        <v>25</v>
      </c>
      <c r="AJ34" s="60">
        <v>0</v>
      </c>
      <c r="AK34" s="113">
        <v>15</v>
      </c>
      <c r="AL34" s="60">
        <v>0</v>
      </c>
      <c r="AM34" s="113">
        <v>15</v>
      </c>
      <c r="AN34" s="60">
        <v>0</v>
      </c>
      <c r="AO34" s="298"/>
      <c r="AP34" s="299"/>
      <c r="AQ34" s="298"/>
      <c r="AR34" s="299"/>
      <c r="AS34" s="300"/>
      <c r="AT34" s="299"/>
      <c r="AU34" s="300"/>
      <c r="AV34" s="299"/>
      <c r="AW34" s="300"/>
      <c r="AX34" s="299"/>
      <c r="AY34" s="300"/>
      <c r="AZ34" s="301"/>
      <c r="BA34" s="302"/>
      <c r="BB34" s="303"/>
      <c r="BC34" s="300"/>
      <c r="BD34" s="303"/>
      <c r="BE34" s="300"/>
      <c r="BF34" s="303"/>
      <c r="BG34" s="300"/>
      <c r="BH34" s="303"/>
      <c r="BI34" s="300"/>
      <c r="BJ34" s="303"/>
      <c r="BK34" s="280"/>
      <c r="BL34" s="304"/>
    </row>
    <row r="35" spans="1:64" s="155" customFormat="1" ht="12" thickTop="1">
      <c r="A35" s="154"/>
      <c r="B35" s="154"/>
      <c r="C35" s="151">
        <f aca="true" t="shared" si="0" ref="C35:AB35">SUM(C8:C34)</f>
        <v>649</v>
      </c>
      <c r="D35" s="151">
        <f t="shared" si="0"/>
        <v>0</v>
      </c>
      <c r="E35" s="151">
        <f t="shared" si="0"/>
        <v>616</v>
      </c>
      <c r="F35" s="151">
        <f t="shared" si="0"/>
        <v>0</v>
      </c>
      <c r="G35" s="151">
        <f t="shared" si="0"/>
        <v>569</v>
      </c>
      <c r="H35" s="151">
        <f t="shared" si="0"/>
        <v>0</v>
      </c>
      <c r="I35" s="151">
        <f t="shared" si="0"/>
        <v>584</v>
      </c>
      <c r="J35" s="151">
        <f t="shared" si="0"/>
        <v>0</v>
      </c>
      <c r="K35" s="151">
        <f t="shared" si="0"/>
        <v>510</v>
      </c>
      <c r="L35" s="151">
        <f t="shared" si="0"/>
        <v>0</v>
      </c>
      <c r="M35" s="151">
        <f t="shared" si="0"/>
        <v>522</v>
      </c>
      <c r="N35" s="151">
        <f t="shared" si="0"/>
        <v>0</v>
      </c>
      <c r="O35" s="151">
        <f t="shared" si="0"/>
        <v>479</v>
      </c>
      <c r="P35" s="151">
        <f t="shared" si="0"/>
        <v>0</v>
      </c>
      <c r="Q35" s="151">
        <f t="shared" si="0"/>
        <v>535</v>
      </c>
      <c r="R35" s="151">
        <f t="shared" si="0"/>
        <v>0</v>
      </c>
      <c r="S35" s="151">
        <f t="shared" si="0"/>
        <v>532</v>
      </c>
      <c r="T35" s="151">
        <f t="shared" si="0"/>
        <v>0</v>
      </c>
      <c r="U35" s="151">
        <f t="shared" si="0"/>
        <v>473</v>
      </c>
      <c r="V35" s="151">
        <f t="shared" si="0"/>
        <v>0</v>
      </c>
      <c r="W35" s="151">
        <f t="shared" si="0"/>
        <v>515</v>
      </c>
      <c r="X35" s="151">
        <f t="shared" si="0"/>
        <v>0</v>
      </c>
      <c r="Y35" s="151">
        <f t="shared" si="0"/>
        <v>527</v>
      </c>
      <c r="Z35" s="151">
        <f t="shared" si="0"/>
        <v>1</v>
      </c>
      <c r="AA35" s="151">
        <f t="shared" si="0"/>
        <v>618</v>
      </c>
      <c r="AB35" s="151">
        <f t="shared" si="0"/>
        <v>0</v>
      </c>
      <c r="AC35" s="151">
        <f aca="true" t="shared" si="1" ref="AC35:AH35">SUM(AC8:AC34)</f>
        <v>539</v>
      </c>
      <c r="AD35" s="151">
        <f t="shared" si="1"/>
        <v>1</v>
      </c>
      <c r="AE35" s="151">
        <f t="shared" si="1"/>
        <v>505</v>
      </c>
      <c r="AF35" s="151">
        <f t="shared" si="1"/>
        <v>0</v>
      </c>
      <c r="AG35" s="151">
        <f t="shared" si="1"/>
        <v>532</v>
      </c>
      <c r="AH35" s="151">
        <f t="shared" si="1"/>
        <v>0</v>
      </c>
      <c r="AI35" s="151">
        <f aca="true" t="shared" si="2" ref="AI35:AN35">SUM(AI8:AI34)</f>
        <v>291</v>
      </c>
      <c r="AJ35" s="151">
        <f t="shared" si="2"/>
        <v>0</v>
      </c>
      <c r="AK35" s="151">
        <f t="shared" si="2"/>
        <v>226</v>
      </c>
      <c r="AL35" s="151">
        <f t="shared" si="2"/>
        <v>0</v>
      </c>
      <c r="AM35" s="151">
        <f>SUM(AM8:AM34)</f>
        <v>250</v>
      </c>
      <c r="AN35" s="151">
        <f t="shared" si="2"/>
        <v>0</v>
      </c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</row>
    <row r="36" spans="1:64" s="155" customFormat="1" ht="11.25">
      <c r="A36" s="158"/>
      <c r="B36" s="158"/>
      <c r="C36" s="158"/>
      <c r="D36" s="158"/>
      <c r="E36" s="158"/>
      <c r="F36" s="158"/>
      <c r="G36" s="158"/>
      <c r="H36" s="158"/>
      <c r="I36" s="157">
        <f aca="true" t="shared" si="3" ref="I36:AB36">E35+G35+I35</f>
        <v>1769</v>
      </c>
      <c r="J36" s="157">
        <f t="shared" si="3"/>
        <v>0</v>
      </c>
      <c r="K36" s="157">
        <f t="shared" si="3"/>
        <v>1663</v>
      </c>
      <c r="L36" s="157">
        <f t="shared" si="3"/>
        <v>0</v>
      </c>
      <c r="M36" s="157">
        <f t="shared" si="3"/>
        <v>1616</v>
      </c>
      <c r="N36" s="157">
        <f t="shared" si="3"/>
        <v>0</v>
      </c>
      <c r="O36" s="157">
        <f t="shared" si="3"/>
        <v>1511</v>
      </c>
      <c r="P36" s="157">
        <f t="shared" si="3"/>
        <v>0</v>
      </c>
      <c r="Q36" s="157">
        <f t="shared" si="3"/>
        <v>1536</v>
      </c>
      <c r="R36" s="157">
        <f t="shared" si="3"/>
        <v>0</v>
      </c>
      <c r="S36" s="157">
        <f t="shared" si="3"/>
        <v>1546</v>
      </c>
      <c r="T36" s="157">
        <f t="shared" si="3"/>
        <v>0</v>
      </c>
      <c r="U36" s="157">
        <f t="shared" si="3"/>
        <v>1540</v>
      </c>
      <c r="V36" s="157">
        <f t="shared" si="3"/>
        <v>0</v>
      </c>
      <c r="W36" s="157">
        <f>S35+U35+W35</f>
        <v>1520</v>
      </c>
      <c r="X36" s="157">
        <f t="shared" si="3"/>
        <v>0</v>
      </c>
      <c r="Y36" s="157">
        <f t="shared" si="3"/>
        <v>1515</v>
      </c>
      <c r="Z36" s="157">
        <f t="shared" si="3"/>
        <v>1</v>
      </c>
      <c r="AA36" s="157">
        <f>W35+Y35+AA35</f>
        <v>1660</v>
      </c>
      <c r="AB36" s="157">
        <f t="shared" si="3"/>
        <v>1</v>
      </c>
      <c r="AC36" s="157">
        <f aca="true" t="shared" si="4" ref="AC36:AH36">Y35+AA35+AC35</f>
        <v>1684</v>
      </c>
      <c r="AD36" s="157">
        <f t="shared" si="4"/>
        <v>2</v>
      </c>
      <c r="AE36" s="157">
        <f t="shared" si="4"/>
        <v>1662</v>
      </c>
      <c r="AF36" s="157">
        <f t="shared" si="4"/>
        <v>1</v>
      </c>
      <c r="AG36" s="157">
        <f t="shared" si="4"/>
        <v>1576</v>
      </c>
      <c r="AH36" s="157">
        <f t="shared" si="4"/>
        <v>1</v>
      </c>
      <c r="AI36" s="157">
        <f aca="true" t="shared" si="5" ref="AI36:AN36">AE35+AG35+AI35</f>
        <v>1328</v>
      </c>
      <c r="AJ36" s="157">
        <f t="shared" si="5"/>
        <v>0</v>
      </c>
      <c r="AK36" s="157">
        <f t="shared" si="5"/>
        <v>1049</v>
      </c>
      <c r="AL36" s="157">
        <f t="shared" si="5"/>
        <v>0</v>
      </c>
      <c r="AM36" s="157">
        <f t="shared" si="5"/>
        <v>767</v>
      </c>
      <c r="AN36" s="157">
        <f t="shared" si="5"/>
        <v>0</v>
      </c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</row>
    <row r="37" spans="1:64" s="51" customFormat="1" ht="48">
      <c r="A37" s="36" t="s">
        <v>123</v>
      </c>
      <c r="B37" s="63"/>
      <c r="C37" s="63"/>
      <c r="D37" s="63"/>
      <c r="E37" s="63"/>
      <c r="F37" s="64">
        <v>1</v>
      </c>
      <c r="G37" s="64"/>
      <c r="H37" s="64">
        <v>1</v>
      </c>
      <c r="I37" s="63"/>
      <c r="J37" s="64">
        <f>SUM(I36-J36)/I36</f>
        <v>1</v>
      </c>
      <c r="K37" s="63"/>
      <c r="L37" s="64">
        <f>SUM(K36-L36)/K36</f>
        <v>1</v>
      </c>
      <c r="M37" s="63"/>
      <c r="N37" s="64">
        <f>SUM(M36-N36)/M36</f>
        <v>1</v>
      </c>
      <c r="O37" s="63"/>
      <c r="P37" s="64">
        <f>SUM(O36-P36)/O36</f>
        <v>1</v>
      </c>
      <c r="Q37" s="63"/>
      <c r="R37" s="64">
        <f>SUM(Q36-R36)/Q36</f>
        <v>1</v>
      </c>
      <c r="S37" s="63"/>
      <c r="T37" s="64">
        <f>SUM(S36-T36)/S36</f>
        <v>1</v>
      </c>
      <c r="U37" s="63"/>
      <c r="V37" s="64">
        <f>SUM(U36-V36)/U36</f>
        <v>1</v>
      </c>
      <c r="W37" s="63"/>
      <c r="X37" s="64">
        <f>SUM(W36-X36)/W36</f>
        <v>1</v>
      </c>
      <c r="Y37" s="63"/>
      <c r="Z37" s="64">
        <f>SUM(Y36-Z36)/Y36</f>
        <v>0.9993399339933994</v>
      </c>
      <c r="AA37" s="63"/>
      <c r="AB37" s="64">
        <f>SUM(AA36-AB36)/AA36</f>
        <v>0.9993975903614458</v>
      </c>
      <c r="AC37" s="63"/>
      <c r="AD37" s="64">
        <f>SUM(AC36-AD36)/AC36</f>
        <v>0.998812351543943</v>
      </c>
      <c r="AE37" s="63"/>
      <c r="AF37" s="64">
        <f>SUM(AE36-AF36)/AE36</f>
        <v>0.9993983152827918</v>
      </c>
      <c r="AG37" s="63"/>
      <c r="AH37" s="64">
        <f>SUM(AG36-AH36)/AG36</f>
        <v>0.9993654822335025</v>
      </c>
      <c r="AI37" s="63"/>
      <c r="AJ37" s="64">
        <f>SUM(AI36-AJ36)/AI36</f>
        <v>1</v>
      </c>
      <c r="AK37" s="63"/>
      <c r="AL37" s="64">
        <f>SUM(AK36-AL36)/AK36</f>
        <v>1</v>
      </c>
      <c r="AM37" s="101"/>
      <c r="AN37" s="114">
        <f>SUM(AM36-AN36)/AM36</f>
        <v>1</v>
      </c>
      <c r="AO37" s="307"/>
      <c r="AP37" s="308"/>
      <c r="AQ37" s="307"/>
      <c r="AR37" s="308"/>
      <c r="AS37" s="307"/>
      <c r="AT37" s="308"/>
      <c r="AU37" s="307"/>
      <c r="AV37" s="308"/>
      <c r="AW37" s="307"/>
      <c r="AX37" s="308"/>
      <c r="AY37" s="307"/>
      <c r="AZ37" s="308"/>
      <c r="BA37" s="307"/>
      <c r="BB37" s="308"/>
      <c r="BC37" s="307"/>
      <c r="BD37" s="308"/>
      <c r="BE37" s="307"/>
      <c r="BF37" s="308"/>
      <c r="BG37" s="307"/>
      <c r="BH37" s="308"/>
      <c r="BI37" s="307"/>
      <c r="BJ37" s="308"/>
      <c r="BK37" s="307"/>
      <c r="BL37" s="308"/>
    </row>
    <row r="38" spans="1:64" s="51" customFormat="1" ht="11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46" ht="11.25">
      <c r="A46" s="44" t="s">
        <v>74</v>
      </c>
    </row>
    <row r="47" ht="11.25">
      <c r="A47" s="44" t="s">
        <v>60</v>
      </c>
    </row>
    <row r="48" ht="11.25">
      <c r="A48" s="41"/>
    </row>
    <row r="49" ht="11.25">
      <c r="A49" s="41" t="s">
        <v>73</v>
      </c>
    </row>
    <row r="50" ht="11.25">
      <c r="A50" s="41" t="s">
        <v>68</v>
      </c>
    </row>
    <row r="51" ht="11.25">
      <c r="A51" s="41" t="s">
        <v>69</v>
      </c>
    </row>
    <row r="52" ht="11.25">
      <c r="A52" s="41" t="s">
        <v>70</v>
      </c>
    </row>
    <row r="53" ht="11.25">
      <c r="A53" s="41" t="s">
        <v>71</v>
      </c>
    </row>
    <row r="54" ht="11.25">
      <c r="A54" s="41" t="s">
        <v>72</v>
      </c>
    </row>
  </sheetData>
  <sheetProtection selectLockedCells="1" selectUnlockedCells="1"/>
  <mergeCells count="38">
    <mergeCell ref="W6:X6"/>
    <mergeCell ref="BG6:BH6"/>
    <mergeCell ref="BE6:BF6"/>
    <mergeCell ref="BC6:BD6"/>
    <mergeCell ref="AY6:AZ6"/>
    <mergeCell ref="AW6:AX6"/>
    <mergeCell ref="AQ6:AR6"/>
    <mergeCell ref="AO6:AP6"/>
    <mergeCell ref="I6:J6"/>
    <mergeCell ref="M6:N6"/>
    <mergeCell ref="AS6:AT6"/>
    <mergeCell ref="AM6:AN6"/>
    <mergeCell ref="AK6:AL6"/>
    <mergeCell ref="O6:P6"/>
    <mergeCell ref="Y6:Z6"/>
    <mergeCell ref="AI6:AJ6"/>
    <mergeCell ref="AC6:AD6"/>
    <mergeCell ref="AA6:AB6"/>
    <mergeCell ref="B6:B7"/>
    <mergeCell ref="K6:L6"/>
    <mergeCell ref="AG6:AH6"/>
    <mergeCell ref="U6:V6"/>
    <mergeCell ref="C6:D6"/>
    <mergeCell ref="E6:F6"/>
    <mergeCell ref="G6:H6"/>
    <mergeCell ref="S6:T6"/>
    <mergeCell ref="AE6:AF6"/>
    <mergeCell ref="Q6:R6"/>
    <mergeCell ref="BK6:BL6"/>
    <mergeCell ref="A1:BL1"/>
    <mergeCell ref="A2:BL2"/>
    <mergeCell ref="A3:BL3"/>
    <mergeCell ref="A4:BL4"/>
    <mergeCell ref="A5:BL5"/>
    <mergeCell ref="BI6:BJ6"/>
    <mergeCell ref="AU6:AV6"/>
    <mergeCell ref="BA6:BB6"/>
    <mergeCell ref="A6:A7"/>
  </mergeCells>
  <printOptions/>
  <pageMargins left="0.75" right="0.75" top="1" bottom="1" header="0.5" footer="0.5"/>
  <pageSetup horizontalDpi="600" verticalDpi="600" orientation="portrait" r:id="rId1"/>
  <headerFooter alignWithMargins="0">
    <oddFooter>&amp;CREDACTED
CONFIDENTIAL PER WAC 480-07-160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BL56"/>
  <sheetViews>
    <sheetView view="pageLayout" zoomScaleNormal="80" workbookViewId="0" topLeftCell="A1">
      <selection activeCell="AO8" sqref="AO8:BL37"/>
    </sheetView>
  </sheetViews>
  <sheetFormatPr defaultColWidth="9.140625" defaultRowHeight="12.75"/>
  <cols>
    <col min="1" max="1" width="14.8515625" style="44" customWidth="1"/>
    <col min="2" max="2" width="6.8515625" style="44" bestFit="1" customWidth="1"/>
    <col min="3" max="3" width="7.7109375" style="44" hidden="1" customWidth="1"/>
    <col min="4" max="4" width="7.8515625" style="44" hidden="1" customWidth="1"/>
    <col min="5" max="5" width="9.140625" style="44" hidden="1" customWidth="1"/>
    <col min="6" max="6" width="9.28125" style="44" hidden="1" customWidth="1"/>
    <col min="7" max="7" width="7.7109375" style="44" hidden="1" customWidth="1"/>
    <col min="8" max="8" width="9.28125" style="44" hidden="1" customWidth="1"/>
    <col min="9" max="9" width="7.7109375" style="44" hidden="1" customWidth="1"/>
    <col min="10" max="10" width="9.28125" style="44" hidden="1" customWidth="1"/>
    <col min="11" max="11" width="7.7109375" style="44" hidden="1" customWidth="1"/>
    <col min="12" max="12" width="9.28125" style="44" hidden="1" customWidth="1"/>
    <col min="13" max="13" width="7.7109375" style="44" hidden="1" customWidth="1"/>
    <col min="14" max="14" width="9.28125" style="44" hidden="1" customWidth="1"/>
    <col min="15" max="15" width="7.7109375" style="44" hidden="1" customWidth="1"/>
    <col min="16" max="16" width="8.140625" style="44" hidden="1" customWidth="1"/>
    <col min="17" max="40" width="7.7109375" style="44" hidden="1" customWidth="1"/>
    <col min="41" max="64" width="7.7109375" style="44" customWidth="1"/>
    <col min="65" max="16384" width="9.140625" style="42" customWidth="1"/>
  </cols>
  <sheetData>
    <row r="1" spans="1:64" ht="13.5" customHeight="1" thickTop="1">
      <c r="A1" s="233" t="s">
        <v>29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5"/>
    </row>
    <row r="2" spans="1:64" ht="12.75">
      <c r="A2" s="236" t="s">
        <v>119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8"/>
    </row>
    <row r="3" spans="1:64" ht="12.75">
      <c r="A3" s="239" t="s">
        <v>191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1"/>
    </row>
    <row r="4" spans="1:64" ht="12.75">
      <c r="A4" s="236">
        <v>2012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8"/>
    </row>
    <row r="5" spans="1:64" s="43" customFormat="1" ht="13.5" customHeight="1" thickBot="1">
      <c r="A5" s="250" t="s">
        <v>75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2"/>
    </row>
    <row r="6" spans="1:64" s="45" customFormat="1" ht="12" thickTop="1">
      <c r="A6" s="245" t="s">
        <v>51</v>
      </c>
      <c r="B6" s="247" t="s">
        <v>25</v>
      </c>
      <c r="C6" s="227">
        <v>40238</v>
      </c>
      <c r="D6" s="227"/>
      <c r="E6" s="227">
        <v>40269</v>
      </c>
      <c r="F6" s="227"/>
      <c r="G6" s="227">
        <v>40299</v>
      </c>
      <c r="H6" s="227"/>
      <c r="I6" s="227">
        <v>40330</v>
      </c>
      <c r="J6" s="227"/>
      <c r="K6" s="227">
        <v>40360</v>
      </c>
      <c r="L6" s="227"/>
      <c r="M6" s="227">
        <v>40391</v>
      </c>
      <c r="N6" s="227"/>
      <c r="O6" s="227" t="s">
        <v>115</v>
      </c>
      <c r="P6" s="227"/>
      <c r="Q6" s="227">
        <v>40452</v>
      </c>
      <c r="R6" s="227"/>
      <c r="S6" s="227">
        <v>40483</v>
      </c>
      <c r="T6" s="227"/>
      <c r="U6" s="227">
        <v>40513</v>
      </c>
      <c r="V6" s="227"/>
      <c r="W6" s="227">
        <v>40544</v>
      </c>
      <c r="X6" s="249"/>
      <c r="Y6" s="210">
        <v>40575</v>
      </c>
      <c r="Z6" s="231"/>
      <c r="AA6" s="210">
        <v>40603</v>
      </c>
      <c r="AB6" s="231"/>
      <c r="AC6" s="228">
        <v>40634</v>
      </c>
      <c r="AD6" s="224"/>
      <c r="AE6" s="210">
        <v>40664</v>
      </c>
      <c r="AF6" s="224"/>
      <c r="AG6" s="210">
        <v>40695</v>
      </c>
      <c r="AH6" s="224"/>
      <c r="AI6" s="210">
        <v>40725</v>
      </c>
      <c r="AJ6" s="224"/>
      <c r="AK6" s="210">
        <v>40756</v>
      </c>
      <c r="AL6" s="224"/>
      <c r="AM6" s="210">
        <v>40787</v>
      </c>
      <c r="AN6" s="224"/>
      <c r="AO6" s="210">
        <v>40817</v>
      </c>
      <c r="AP6" s="224"/>
      <c r="AQ6" s="210">
        <v>40848</v>
      </c>
      <c r="AR6" s="224"/>
      <c r="AS6" s="210">
        <v>40878</v>
      </c>
      <c r="AT6" s="224"/>
      <c r="AU6" s="210">
        <v>40909</v>
      </c>
      <c r="AV6" s="224"/>
      <c r="AW6" s="210">
        <v>40940</v>
      </c>
      <c r="AX6" s="224"/>
      <c r="AY6" s="210">
        <v>40969</v>
      </c>
      <c r="AZ6" s="231"/>
      <c r="BA6" s="228">
        <v>41000</v>
      </c>
      <c r="BB6" s="224"/>
      <c r="BC6" s="210">
        <v>41030</v>
      </c>
      <c r="BD6" s="224"/>
      <c r="BE6" s="210">
        <v>41061</v>
      </c>
      <c r="BF6" s="224"/>
      <c r="BG6" s="210">
        <v>41091</v>
      </c>
      <c r="BH6" s="224"/>
      <c r="BI6" s="210">
        <v>41122</v>
      </c>
      <c r="BJ6" s="224"/>
      <c r="BK6" s="210">
        <v>41122</v>
      </c>
      <c r="BL6" s="211"/>
    </row>
    <row r="7" spans="1:64" s="45" customFormat="1" ht="42" customHeight="1">
      <c r="A7" s="246"/>
      <c r="B7" s="248"/>
      <c r="C7" s="17" t="s">
        <v>113</v>
      </c>
      <c r="D7" s="17" t="s">
        <v>118</v>
      </c>
      <c r="E7" s="17" t="s">
        <v>113</v>
      </c>
      <c r="F7" s="17" t="s">
        <v>118</v>
      </c>
      <c r="G7" s="17" t="s">
        <v>113</v>
      </c>
      <c r="H7" s="17" t="s">
        <v>118</v>
      </c>
      <c r="I7" s="17" t="s">
        <v>113</v>
      </c>
      <c r="J7" s="17" t="s">
        <v>118</v>
      </c>
      <c r="K7" s="17" t="s">
        <v>113</v>
      </c>
      <c r="L7" s="17" t="s">
        <v>118</v>
      </c>
      <c r="M7" s="17" t="s">
        <v>113</v>
      </c>
      <c r="N7" s="17" t="s">
        <v>118</v>
      </c>
      <c r="O7" s="17" t="s">
        <v>113</v>
      </c>
      <c r="P7" s="17" t="s">
        <v>118</v>
      </c>
      <c r="Q7" s="17" t="s">
        <v>113</v>
      </c>
      <c r="R7" s="17" t="s">
        <v>118</v>
      </c>
      <c r="S7" s="17" t="s">
        <v>113</v>
      </c>
      <c r="T7" s="17" t="s">
        <v>118</v>
      </c>
      <c r="U7" s="17" t="s">
        <v>113</v>
      </c>
      <c r="V7" s="17" t="s">
        <v>118</v>
      </c>
      <c r="W7" s="17" t="s">
        <v>113</v>
      </c>
      <c r="X7" s="30" t="s">
        <v>118</v>
      </c>
      <c r="Y7" s="31" t="s">
        <v>113</v>
      </c>
      <c r="Z7" s="29" t="s">
        <v>118</v>
      </c>
      <c r="AA7" s="31" t="s">
        <v>113</v>
      </c>
      <c r="AB7" s="29" t="s">
        <v>118</v>
      </c>
      <c r="AC7" s="28" t="s">
        <v>113</v>
      </c>
      <c r="AD7" s="30" t="s">
        <v>118</v>
      </c>
      <c r="AE7" s="31" t="s">
        <v>113</v>
      </c>
      <c r="AF7" s="30" t="s">
        <v>118</v>
      </c>
      <c r="AG7" s="31" t="s">
        <v>113</v>
      </c>
      <c r="AH7" s="30" t="s">
        <v>118</v>
      </c>
      <c r="AI7" s="31" t="s">
        <v>113</v>
      </c>
      <c r="AJ7" s="30" t="s">
        <v>118</v>
      </c>
      <c r="AK7" s="31" t="s">
        <v>113</v>
      </c>
      <c r="AL7" s="30" t="s">
        <v>118</v>
      </c>
      <c r="AM7" s="31" t="s">
        <v>113</v>
      </c>
      <c r="AN7" s="30" t="s">
        <v>118</v>
      </c>
      <c r="AO7" s="31" t="s">
        <v>113</v>
      </c>
      <c r="AP7" s="30" t="s">
        <v>118</v>
      </c>
      <c r="AQ7" s="31" t="s">
        <v>113</v>
      </c>
      <c r="AR7" s="30" t="s">
        <v>118</v>
      </c>
      <c r="AS7" s="31" t="s">
        <v>113</v>
      </c>
      <c r="AT7" s="30" t="s">
        <v>118</v>
      </c>
      <c r="AU7" s="31" t="s">
        <v>113</v>
      </c>
      <c r="AV7" s="30" t="s">
        <v>118</v>
      </c>
      <c r="AW7" s="31" t="s">
        <v>113</v>
      </c>
      <c r="AX7" s="30" t="s">
        <v>118</v>
      </c>
      <c r="AY7" s="31" t="s">
        <v>113</v>
      </c>
      <c r="AZ7" s="29" t="s">
        <v>118</v>
      </c>
      <c r="BA7" s="28" t="s">
        <v>113</v>
      </c>
      <c r="BB7" s="30" t="s">
        <v>118</v>
      </c>
      <c r="BC7" s="31" t="s">
        <v>113</v>
      </c>
      <c r="BD7" s="30" t="s">
        <v>118</v>
      </c>
      <c r="BE7" s="31" t="s">
        <v>113</v>
      </c>
      <c r="BF7" s="30" t="s">
        <v>118</v>
      </c>
      <c r="BG7" s="31" t="s">
        <v>113</v>
      </c>
      <c r="BH7" s="30" t="s">
        <v>118</v>
      </c>
      <c r="BI7" s="31" t="s">
        <v>113</v>
      </c>
      <c r="BJ7" s="30" t="s">
        <v>118</v>
      </c>
      <c r="BK7" s="31" t="s">
        <v>113</v>
      </c>
      <c r="BL7" s="18" t="s">
        <v>118</v>
      </c>
    </row>
    <row r="8" spans="1:64" ht="12.75">
      <c r="A8" s="46" t="s">
        <v>30</v>
      </c>
      <c r="B8" s="47" t="s">
        <v>23</v>
      </c>
      <c r="C8" s="48">
        <v>7</v>
      </c>
      <c r="D8" s="49">
        <v>0</v>
      </c>
      <c r="E8" s="50">
        <v>5</v>
      </c>
      <c r="F8" s="49">
        <v>0</v>
      </c>
      <c r="G8" s="50">
        <v>5</v>
      </c>
      <c r="H8" s="49">
        <v>0</v>
      </c>
      <c r="I8" s="50">
        <v>6</v>
      </c>
      <c r="J8" s="49">
        <v>0</v>
      </c>
      <c r="K8" s="48">
        <v>5</v>
      </c>
      <c r="L8" s="54">
        <v>0</v>
      </c>
      <c r="M8" s="51">
        <v>4</v>
      </c>
      <c r="N8" s="49">
        <v>0</v>
      </c>
      <c r="O8" s="48">
        <v>7</v>
      </c>
      <c r="P8" s="49">
        <v>0</v>
      </c>
      <c r="Q8" s="50">
        <v>8</v>
      </c>
      <c r="R8" s="49">
        <v>0</v>
      </c>
      <c r="S8" s="50">
        <v>8</v>
      </c>
      <c r="T8" s="49">
        <v>0</v>
      </c>
      <c r="U8" s="55">
        <v>6</v>
      </c>
      <c r="V8" s="49">
        <v>0</v>
      </c>
      <c r="W8" s="50">
        <v>7</v>
      </c>
      <c r="X8" s="49">
        <v>0</v>
      </c>
      <c r="Y8" s="50">
        <v>7</v>
      </c>
      <c r="Z8" s="52">
        <v>0</v>
      </c>
      <c r="AA8" s="50">
        <v>8</v>
      </c>
      <c r="AB8" s="52">
        <v>0</v>
      </c>
      <c r="AC8" s="32">
        <v>6</v>
      </c>
      <c r="AD8" s="49">
        <v>0</v>
      </c>
      <c r="AE8" s="83">
        <v>2</v>
      </c>
      <c r="AF8" s="49">
        <v>0</v>
      </c>
      <c r="AG8" s="80">
        <v>7</v>
      </c>
      <c r="AH8" s="49">
        <v>0</v>
      </c>
      <c r="AI8" s="80">
        <v>4</v>
      </c>
      <c r="AJ8" s="49">
        <v>0</v>
      </c>
      <c r="AK8" s="80">
        <v>1</v>
      </c>
      <c r="AL8" s="49">
        <v>0</v>
      </c>
      <c r="AM8" s="100">
        <v>2</v>
      </c>
      <c r="AN8" s="49">
        <v>0</v>
      </c>
      <c r="AO8" s="287"/>
      <c r="AP8" s="288"/>
      <c r="AQ8" s="287"/>
      <c r="AR8" s="288"/>
      <c r="AS8" s="289"/>
      <c r="AT8" s="288"/>
      <c r="AU8" s="289"/>
      <c r="AV8" s="288"/>
      <c r="AW8" s="289"/>
      <c r="AX8" s="288"/>
      <c r="AY8" s="289"/>
      <c r="AZ8" s="290"/>
      <c r="BA8" s="291"/>
      <c r="BB8" s="292"/>
      <c r="BC8" s="289"/>
      <c r="BD8" s="292"/>
      <c r="BE8" s="289"/>
      <c r="BF8" s="293"/>
      <c r="BG8" s="289"/>
      <c r="BH8" s="293"/>
      <c r="BI8" s="270"/>
      <c r="BJ8" s="293"/>
      <c r="BK8" s="270"/>
      <c r="BL8" s="294"/>
    </row>
    <row r="9" spans="1:64" ht="12.75">
      <c r="A9" s="46" t="s">
        <v>63</v>
      </c>
      <c r="B9" s="47" t="s">
        <v>62</v>
      </c>
      <c r="C9" s="48">
        <v>0</v>
      </c>
      <c r="D9" s="49">
        <v>0</v>
      </c>
      <c r="E9" s="50">
        <v>0</v>
      </c>
      <c r="F9" s="49">
        <v>0</v>
      </c>
      <c r="G9" s="50">
        <v>0</v>
      </c>
      <c r="H9" s="49">
        <v>0</v>
      </c>
      <c r="I9" s="50">
        <v>0</v>
      </c>
      <c r="J9" s="49">
        <v>0</v>
      </c>
      <c r="K9" s="48">
        <v>0</v>
      </c>
      <c r="L9" s="54">
        <v>0</v>
      </c>
      <c r="M9" s="51">
        <v>0</v>
      </c>
      <c r="N9" s="49">
        <v>0</v>
      </c>
      <c r="O9" s="48">
        <v>1</v>
      </c>
      <c r="P9" s="49">
        <v>0</v>
      </c>
      <c r="Q9" s="50">
        <v>1</v>
      </c>
      <c r="R9" s="49">
        <v>0</v>
      </c>
      <c r="S9" s="50">
        <v>0</v>
      </c>
      <c r="T9" s="49">
        <v>0</v>
      </c>
      <c r="U9" s="55">
        <v>0</v>
      </c>
      <c r="V9" s="49">
        <v>0</v>
      </c>
      <c r="W9" s="50">
        <v>0</v>
      </c>
      <c r="X9" s="49">
        <v>0</v>
      </c>
      <c r="Y9" s="50">
        <v>0</v>
      </c>
      <c r="Z9" s="52">
        <v>0</v>
      </c>
      <c r="AA9" s="50">
        <v>0</v>
      </c>
      <c r="AB9" s="52">
        <v>0</v>
      </c>
      <c r="AC9" s="32">
        <v>0</v>
      </c>
      <c r="AD9" s="49">
        <v>0</v>
      </c>
      <c r="AE9" s="83">
        <v>0</v>
      </c>
      <c r="AF9" s="49">
        <v>0</v>
      </c>
      <c r="AG9" s="80">
        <v>0</v>
      </c>
      <c r="AH9" s="49">
        <v>0</v>
      </c>
      <c r="AI9" s="80">
        <v>0</v>
      </c>
      <c r="AJ9" s="49">
        <v>0</v>
      </c>
      <c r="AK9" s="80">
        <v>0</v>
      </c>
      <c r="AL9" s="49">
        <v>0</v>
      </c>
      <c r="AM9" s="100">
        <v>0</v>
      </c>
      <c r="AN9" s="49">
        <v>0</v>
      </c>
      <c r="AO9" s="287"/>
      <c r="AP9" s="288"/>
      <c r="AQ9" s="287"/>
      <c r="AR9" s="288"/>
      <c r="AS9" s="287"/>
      <c r="AT9" s="288"/>
      <c r="AU9" s="287"/>
      <c r="AV9" s="288"/>
      <c r="AW9" s="287"/>
      <c r="AX9" s="288"/>
      <c r="AY9" s="287"/>
      <c r="AZ9" s="290"/>
      <c r="BA9" s="295"/>
      <c r="BB9" s="292"/>
      <c r="BC9" s="287"/>
      <c r="BD9" s="292"/>
      <c r="BE9" s="287"/>
      <c r="BF9" s="292"/>
      <c r="BG9" s="287"/>
      <c r="BH9" s="292"/>
      <c r="BI9" s="268"/>
      <c r="BJ9" s="292"/>
      <c r="BK9" s="268"/>
      <c r="BL9" s="296"/>
    </row>
    <row r="10" spans="1:64" ht="12.75">
      <c r="A10" s="46" t="s">
        <v>31</v>
      </c>
      <c r="B10" s="47" t="s">
        <v>14</v>
      </c>
      <c r="C10" s="48">
        <v>5</v>
      </c>
      <c r="D10" s="49">
        <v>0</v>
      </c>
      <c r="E10" s="50">
        <v>4</v>
      </c>
      <c r="F10" s="49">
        <v>0</v>
      </c>
      <c r="G10" s="50">
        <v>2</v>
      </c>
      <c r="H10" s="49">
        <v>0</v>
      </c>
      <c r="I10" s="50">
        <v>3</v>
      </c>
      <c r="J10" s="49">
        <v>0</v>
      </c>
      <c r="K10" s="48">
        <v>3</v>
      </c>
      <c r="L10" s="54">
        <v>0</v>
      </c>
      <c r="M10" s="51">
        <v>2</v>
      </c>
      <c r="N10" s="49">
        <v>0</v>
      </c>
      <c r="O10" s="48">
        <v>5</v>
      </c>
      <c r="P10" s="49">
        <v>0</v>
      </c>
      <c r="Q10" s="50">
        <v>5</v>
      </c>
      <c r="R10" s="49">
        <v>0</v>
      </c>
      <c r="S10" s="50">
        <v>3</v>
      </c>
      <c r="T10" s="49">
        <v>0</v>
      </c>
      <c r="U10" s="55">
        <v>4</v>
      </c>
      <c r="V10" s="49">
        <v>0</v>
      </c>
      <c r="W10" s="50">
        <v>6</v>
      </c>
      <c r="X10" s="49">
        <v>0</v>
      </c>
      <c r="Y10" s="50">
        <v>6</v>
      </c>
      <c r="Z10" s="52">
        <v>0</v>
      </c>
      <c r="AA10" s="50">
        <v>7</v>
      </c>
      <c r="AB10" s="52">
        <v>0</v>
      </c>
      <c r="AC10" s="32">
        <v>5</v>
      </c>
      <c r="AD10" s="49">
        <v>0</v>
      </c>
      <c r="AE10" s="83">
        <v>3</v>
      </c>
      <c r="AF10" s="49">
        <v>0</v>
      </c>
      <c r="AG10" s="80">
        <v>6</v>
      </c>
      <c r="AH10" s="49">
        <v>0</v>
      </c>
      <c r="AI10" s="80">
        <v>1</v>
      </c>
      <c r="AJ10" s="49">
        <v>0</v>
      </c>
      <c r="AK10" s="80">
        <v>0</v>
      </c>
      <c r="AL10" s="49">
        <v>0</v>
      </c>
      <c r="AM10" s="80">
        <v>2</v>
      </c>
      <c r="AN10" s="49">
        <v>0</v>
      </c>
      <c r="AO10" s="297"/>
      <c r="AP10" s="288"/>
      <c r="AQ10" s="297"/>
      <c r="AR10" s="288"/>
      <c r="AS10" s="287"/>
      <c r="AT10" s="288"/>
      <c r="AU10" s="287"/>
      <c r="AV10" s="288"/>
      <c r="AW10" s="287"/>
      <c r="AX10" s="288"/>
      <c r="AY10" s="287"/>
      <c r="AZ10" s="290"/>
      <c r="BA10" s="295"/>
      <c r="BB10" s="292"/>
      <c r="BC10" s="287"/>
      <c r="BD10" s="292"/>
      <c r="BE10" s="287"/>
      <c r="BF10" s="292"/>
      <c r="BG10" s="287"/>
      <c r="BH10" s="292"/>
      <c r="BI10" s="268"/>
      <c r="BJ10" s="292"/>
      <c r="BK10" s="268"/>
      <c r="BL10" s="296"/>
    </row>
    <row r="11" spans="1:64" ht="12.75">
      <c r="A11" s="46" t="s">
        <v>33</v>
      </c>
      <c r="B11" s="47" t="s">
        <v>2</v>
      </c>
      <c r="C11" s="48">
        <v>61</v>
      </c>
      <c r="D11" s="49">
        <v>0</v>
      </c>
      <c r="E11" s="50">
        <v>54</v>
      </c>
      <c r="F11" s="49">
        <v>0</v>
      </c>
      <c r="G11" s="50">
        <v>46</v>
      </c>
      <c r="H11" s="49">
        <v>0</v>
      </c>
      <c r="I11" s="50">
        <v>34</v>
      </c>
      <c r="J11" s="49">
        <v>0</v>
      </c>
      <c r="K11" s="48">
        <v>41</v>
      </c>
      <c r="L11" s="54">
        <v>0</v>
      </c>
      <c r="M11" s="51">
        <v>37</v>
      </c>
      <c r="N11" s="49">
        <v>0</v>
      </c>
      <c r="O11" s="48">
        <v>44</v>
      </c>
      <c r="P11" s="49">
        <v>0</v>
      </c>
      <c r="Q11" s="50">
        <v>33</v>
      </c>
      <c r="R11" s="49">
        <v>0</v>
      </c>
      <c r="S11" s="50">
        <v>43</v>
      </c>
      <c r="T11" s="49">
        <v>0</v>
      </c>
      <c r="U11" s="55">
        <v>35</v>
      </c>
      <c r="V11" s="49">
        <v>0</v>
      </c>
      <c r="W11" s="50">
        <v>33</v>
      </c>
      <c r="X11" s="49">
        <v>0</v>
      </c>
      <c r="Y11" s="50">
        <v>39</v>
      </c>
      <c r="Z11" s="52">
        <v>0</v>
      </c>
      <c r="AA11" s="50">
        <v>38</v>
      </c>
      <c r="AB11" s="52">
        <v>0</v>
      </c>
      <c r="AC11" s="32">
        <v>61</v>
      </c>
      <c r="AD11" s="49">
        <v>0</v>
      </c>
      <c r="AE11" s="83">
        <v>33</v>
      </c>
      <c r="AF11" s="49">
        <v>0</v>
      </c>
      <c r="AG11" s="80">
        <v>35</v>
      </c>
      <c r="AH11" s="49">
        <v>0</v>
      </c>
      <c r="AI11" s="80">
        <v>20</v>
      </c>
      <c r="AJ11" s="49">
        <v>0</v>
      </c>
      <c r="AK11" s="80">
        <v>25</v>
      </c>
      <c r="AL11" s="49">
        <v>0</v>
      </c>
      <c r="AM11" s="80">
        <v>19</v>
      </c>
      <c r="AN11" s="49">
        <v>0</v>
      </c>
      <c r="AO11" s="297"/>
      <c r="AP11" s="288"/>
      <c r="AQ11" s="297"/>
      <c r="AR11" s="288"/>
      <c r="AS11" s="287"/>
      <c r="AT11" s="288"/>
      <c r="AU11" s="287"/>
      <c r="AV11" s="288"/>
      <c r="AW11" s="287"/>
      <c r="AX11" s="288"/>
      <c r="AY11" s="287"/>
      <c r="AZ11" s="290"/>
      <c r="BA11" s="295"/>
      <c r="BB11" s="292"/>
      <c r="BC11" s="287"/>
      <c r="BD11" s="292"/>
      <c r="BE11" s="287"/>
      <c r="BF11" s="292"/>
      <c r="BG11" s="287"/>
      <c r="BH11" s="292"/>
      <c r="BI11" s="268"/>
      <c r="BJ11" s="292"/>
      <c r="BK11" s="268"/>
      <c r="BL11" s="296"/>
    </row>
    <row r="12" spans="1:64" ht="12.75">
      <c r="A12" s="46" t="s">
        <v>26</v>
      </c>
      <c r="B12" s="47" t="s">
        <v>15</v>
      </c>
      <c r="C12" s="48">
        <v>32</v>
      </c>
      <c r="D12" s="49">
        <v>0</v>
      </c>
      <c r="E12" s="50">
        <v>34</v>
      </c>
      <c r="F12" s="49">
        <v>0</v>
      </c>
      <c r="G12" s="50">
        <v>24</v>
      </c>
      <c r="H12" s="49">
        <v>0</v>
      </c>
      <c r="I12" s="50">
        <v>41</v>
      </c>
      <c r="J12" s="49">
        <v>0</v>
      </c>
      <c r="K12" s="48">
        <v>35</v>
      </c>
      <c r="L12" s="54">
        <v>0</v>
      </c>
      <c r="M12" s="51">
        <v>29</v>
      </c>
      <c r="N12" s="49">
        <v>0</v>
      </c>
      <c r="O12" s="48">
        <v>35</v>
      </c>
      <c r="P12" s="49">
        <v>0</v>
      </c>
      <c r="Q12" s="50">
        <v>44</v>
      </c>
      <c r="R12" s="49">
        <v>0</v>
      </c>
      <c r="S12" s="50">
        <v>33</v>
      </c>
      <c r="T12" s="49">
        <v>0</v>
      </c>
      <c r="U12" s="55">
        <v>27</v>
      </c>
      <c r="V12" s="49">
        <v>0</v>
      </c>
      <c r="W12" s="50">
        <v>20</v>
      </c>
      <c r="X12" s="49">
        <v>0</v>
      </c>
      <c r="Y12" s="50">
        <v>27</v>
      </c>
      <c r="Z12" s="52">
        <v>0</v>
      </c>
      <c r="AA12" s="50">
        <v>31</v>
      </c>
      <c r="AB12" s="52">
        <v>0</v>
      </c>
      <c r="AC12" s="32">
        <v>31</v>
      </c>
      <c r="AD12" s="49">
        <v>0</v>
      </c>
      <c r="AE12" s="83">
        <v>26</v>
      </c>
      <c r="AF12" s="49">
        <v>0</v>
      </c>
      <c r="AG12" s="80">
        <v>41</v>
      </c>
      <c r="AH12" s="49">
        <v>0</v>
      </c>
      <c r="AI12" s="80">
        <v>12</v>
      </c>
      <c r="AJ12" s="49">
        <v>0</v>
      </c>
      <c r="AK12" s="80">
        <v>13</v>
      </c>
      <c r="AL12" s="49">
        <v>0</v>
      </c>
      <c r="AM12" s="80">
        <v>43</v>
      </c>
      <c r="AN12" s="49">
        <v>0</v>
      </c>
      <c r="AO12" s="297"/>
      <c r="AP12" s="288"/>
      <c r="AQ12" s="297"/>
      <c r="AR12" s="288"/>
      <c r="AS12" s="287"/>
      <c r="AT12" s="288"/>
      <c r="AU12" s="287"/>
      <c r="AV12" s="288"/>
      <c r="AW12" s="287"/>
      <c r="AX12" s="288"/>
      <c r="AY12" s="287"/>
      <c r="AZ12" s="290"/>
      <c r="BA12" s="295"/>
      <c r="BB12" s="292"/>
      <c r="BC12" s="287"/>
      <c r="BD12" s="292"/>
      <c r="BE12" s="287"/>
      <c r="BF12" s="292"/>
      <c r="BG12" s="287"/>
      <c r="BH12" s="292"/>
      <c r="BI12" s="268"/>
      <c r="BJ12" s="292"/>
      <c r="BK12" s="268"/>
      <c r="BL12" s="296"/>
    </row>
    <row r="13" spans="1:64" ht="12.75">
      <c r="A13" s="46" t="s">
        <v>32</v>
      </c>
      <c r="B13" s="47" t="s">
        <v>16</v>
      </c>
      <c r="C13" s="48">
        <v>2</v>
      </c>
      <c r="D13" s="49">
        <v>0</v>
      </c>
      <c r="E13" s="50">
        <v>1</v>
      </c>
      <c r="F13" s="49">
        <v>0</v>
      </c>
      <c r="G13" s="50">
        <v>1</v>
      </c>
      <c r="H13" s="49">
        <v>0</v>
      </c>
      <c r="I13" s="50">
        <v>1</v>
      </c>
      <c r="J13" s="49">
        <v>0</v>
      </c>
      <c r="K13" s="48">
        <v>1</v>
      </c>
      <c r="L13" s="54">
        <v>0</v>
      </c>
      <c r="M13" s="51">
        <v>4</v>
      </c>
      <c r="N13" s="49">
        <v>0</v>
      </c>
      <c r="O13" s="48">
        <v>3</v>
      </c>
      <c r="P13" s="49">
        <v>0</v>
      </c>
      <c r="Q13" s="50">
        <v>1</v>
      </c>
      <c r="R13" s="49">
        <v>0</v>
      </c>
      <c r="S13" s="50">
        <v>0</v>
      </c>
      <c r="T13" s="49">
        <v>0</v>
      </c>
      <c r="U13" s="55">
        <v>1</v>
      </c>
      <c r="V13" s="49">
        <v>0</v>
      </c>
      <c r="W13" s="50">
        <v>2</v>
      </c>
      <c r="X13" s="49">
        <v>0</v>
      </c>
      <c r="Y13" s="50">
        <v>1</v>
      </c>
      <c r="Z13" s="52">
        <v>0</v>
      </c>
      <c r="AA13" s="50">
        <v>3</v>
      </c>
      <c r="AB13" s="52">
        <v>0</v>
      </c>
      <c r="AC13" s="32">
        <v>0</v>
      </c>
      <c r="AD13" s="49">
        <v>0</v>
      </c>
      <c r="AE13" s="83">
        <v>2</v>
      </c>
      <c r="AF13" s="49">
        <v>0</v>
      </c>
      <c r="AG13" s="80">
        <v>1</v>
      </c>
      <c r="AH13" s="49">
        <v>0</v>
      </c>
      <c r="AI13" s="80">
        <v>1</v>
      </c>
      <c r="AJ13" s="49">
        <v>0</v>
      </c>
      <c r="AK13" s="80">
        <v>0</v>
      </c>
      <c r="AL13" s="49">
        <v>0</v>
      </c>
      <c r="AM13" s="80">
        <v>6</v>
      </c>
      <c r="AN13" s="49">
        <v>0</v>
      </c>
      <c r="AO13" s="297"/>
      <c r="AP13" s="288"/>
      <c r="AQ13" s="297"/>
      <c r="AR13" s="288"/>
      <c r="AS13" s="287"/>
      <c r="AT13" s="288"/>
      <c r="AU13" s="287"/>
      <c r="AV13" s="288"/>
      <c r="AW13" s="287"/>
      <c r="AX13" s="288"/>
      <c r="AY13" s="287"/>
      <c r="AZ13" s="290"/>
      <c r="BA13" s="295"/>
      <c r="BB13" s="292"/>
      <c r="BC13" s="287"/>
      <c r="BD13" s="292"/>
      <c r="BE13" s="287"/>
      <c r="BF13" s="292"/>
      <c r="BG13" s="287"/>
      <c r="BH13" s="292"/>
      <c r="BI13" s="268"/>
      <c r="BJ13" s="292"/>
      <c r="BK13" s="268"/>
      <c r="BL13" s="296"/>
    </row>
    <row r="14" spans="1:64" ht="12.75">
      <c r="A14" s="46" t="s">
        <v>34</v>
      </c>
      <c r="B14" s="47" t="s">
        <v>3</v>
      </c>
      <c r="C14" s="48">
        <v>17</v>
      </c>
      <c r="D14" s="49">
        <v>0</v>
      </c>
      <c r="E14" s="50">
        <v>22</v>
      </c>
      <c r="F14" s="49">
        <v>0</v>
      </c>
      <c r="G14" s="50">
        <v>18</v>
      </c>
      <c r="H14" s="49">
        <v>0</v>
      </c>
      <c r="I14" s="50">
        <v>14</v>
      </c>
      <c r="J14" s="49">
        <v>0</v>
      </c>
      <c r="K14" s="48">
        <v>13</v>
      </c>
      <c r="L14" s="54">
        <v>0</v>
      </c>
      <c r="M14" s="51">
        <v>22</v>
      </c>
      <c r="N14" s="49">
        <v>0</v>
      </c>
      <c r="O14" s="48">
        <v>10</v>
      </c>
      <c r="P14" s="49">
        <v>0</v>
      </c>
      <c r="Q14" s="50">
        <v>21</v>
      </c>
      <c r="R14" s="49">
        <v>0</v>
      </c>
      <c r="S14" s="50">
        <v>20</v>
      </c>
      <c r="T14" s="49">
        <v>0</v>
      </c>
      <c r="U14" s="55">
        <v>13</v>
      </c>
      <c r="V14" s="49">
        <v>0</v>
      </c>
      <c r="W14" s="50">
        <v>14</v>
      </c>
      <c r="X14" s="49">
        <v>0</v>
      </c>
      <c r="Y14" s="50">
        <v>17</v>
      </c>
      <c r="Z14" s="52">
        <v>0</v>
      </c>
      <c r="AA14" s="50">
        <v>22</v>
      </c>
      <c r="AB14" s="52">
        <v>0</v>
      </c>
      <c r="AC14" s="32">
        <v>13</v>
      </c>
      <c r="AD14" s="49">
        <v>0</v>
      </c>
      <c r="AE14" s="83">
        <v>21</v>
      </c>
      <c r="AF14" s="49">
        <v>0</v>
      </c>
      <c r="AG14" s="80">
        <v>22</v>
      </c>
      <c r="AH14" s="49">
        <v>0</v>
      </c>
      <c r="AI14" s="80">
        <v>5</v>
      </c>
      <c r="AJ14" s="49">
        <v>0</v>
      </c>
      <c r="AK14" s="80">
        <v>5</v>
      </c>
      <c r="AL14" s="49">
        <v>0</v>
      </c>
      <c r="AM14" s="80">
        <v>8</v>
      </c>
      <c r="AN14" s="49">
        <v>0</v>
      </c>
      <c r="AO14" s="297"/>
      <c r="AP14" s="288"/>
      <c r="AQ14" s="297"/>
      <c r="AR14" s="288"/>
      <c r="AS14" s="287"/>
      <c r="AT14" s="288"/>
      <c r="AU14" s="287"/>
      <c r="AV14" s="288"/>
      <c r="AW14" s="287"/>
      <c r="AX14" s="288"/>
      <c r="AY14" s="287"/>
      <c r="AZ14" s="290"/>
      <c r="BA14" s="295"/>
      <c r="BB14" s="292"/>
      <c r="BC14" s="287"/>
      <c r="BD14" s="292"/>
      <c r="BE14" s="287"/>
      <c r="BF14" s="292"/>
      <c r="BG14" s="287"/>
      <c r="BH14" s="292"/>
      <c r="BI14" s="268"/>
      <c r="BJ14" s="292"/>
      <c r="BK14" s="268"/>
      <c r="BL14" s="296"/>
    </row>
    <row r="15" spans="1:64" ht="12.75">
      <c r="A15" s="46" t="s">
        <v>66</v>
      </c>
      <c r="B15" s="47" t="s">
        <v>65</v>
      </c>
      <c r="C15" s="48">
        <v>19</v>
      </c>
      <c r="D15" s="49">
        <v>0</v>
      </c>
      <c r="E15" s="50">
        <v>15</v>
      </c>
      <c r="F15" s="49">
        <v>0</v>
      </c>
      <c r="G15" s="50">
        <v>16</v>
      </c>
      <c r="H15" s="49">
        <v>0</v>
      </c>
      <c r="I15" s="50">
        <v>19</v>
      </c>
      <c r="J15" s="49">
        <v>0</v>
      </c>
      <c r="K15" s="48">
        <v>11</v>
      </c>
      <c r="L15" s="54">
        <v>0</v>
      </c>
      <c r="M15" s="51">
        <v>9</v>
      </c>
      <c r="N15" s="49">
        <v>0</v>
      </c>
      <c r="O15" s="48">
        <v>8</v>
      </c>
      <c r="P15" s="49">
        <v>0</v>
      </c>
      <c r="Q15" s="50">
        <v>16</v>
      </c>
      <c r="R15" s="49">
        <v>0</v>
      </c>
      <c r="S15" s="50">
        <v>13</v>
      </c>
      <c r="T15" s="49">
        <v>0</v>
      </c>
      <c r="U15" s="55">
        <v>15</v>
      </c>
      <c r="V15" s="49">
        <v>0</v>
      </c>
      <c r="W15" s="50">
        <v>13</v>
      </c>
      <c r="X15" s="49">
        <v>0</v>
      </c>
      <c r="Y15" s="50">
        <v>13</v>
      </c>
      <c r="Z15" s="52">
        <v>0</v>
      </c>
      <c r="AA15" s="50">
        <v>16</v>
      </c>
      <c r="AB15" s="52">
        <v>0</v>
      </c>
      <c r="AC15" s="32">
        <v>11</v>
      </c>
      <c r="AD15" s="49">
        <v>0</v>
      </c>
      <c r="AE15" s="83">
        <v>13</v>
      </c>
      <c r="AF15" s="49">
        <v>0</v>
      </c>
      <c r="AG15" s="80">
        <v>21</v>
      </c>
      <c r="AH15" s="49">
        <v>0</v>
      </c>
      <c r="AI15" s="80">
        <v>10</v>
      </c>
      <c r="AJ15" s="49">
        <v>0</v>
      </c>
      <c r="AK15" s="80">
        <v>0</v>
      </c>
      <c r="AL15" s="49">
        <v>0</v>
      </c>
      <c r="AM15" s="80">
        <v>5</v>
      </c>
      <c r="AN15" s="49">
        <v>0</v>
      </c>
      <c r="AO15" s="297"/>
      <c r="AP15" s="288"/>
      <c r="AQ15" s="297"/>
      <c r="AR15" s="288"/>
      <c r="AS15" s="287"/>
      <c r="AT15" s="288"/>
      <c r="AU15" s="287"/>
      <c r="AV15" s="288"/>
      <c r="AW15" s="287"/>
      <c r="AX15" s="288"/>
      <c r="AY15" s="287"/>
      <c r="AZ15" s="290"/>
      <c r="BA15" s="295"/>
      <c r="BB15" s="292"/>
      <c r="BC15" s="287"/>
      <c r="BD15" s="292"/>
      <c r="BE15" s="287"/>
      <c r="BF15" s="292"/>
      <c r="BG15" s="287"/>
      <c r="BH15" s="292"/>
      <c r="BI15" s="268"/>
      <c r="BJ15" s="292"/>
      <c r="BK15" s="268"/>
      <c r="BL15" s="296"/>
    </row>
    <row r="16" spans="1:64" ht="12.75">
      <c r="A16" s="56" t="s">
        <v>35</v>
      </c>
      <c r="B16" s="47" t="s">
        <v>4</v>
      </c>
      <c r="C16" s="48">
        <v>19</v>
      </c>
      <c r="D16" s="49">
        <v>0</v>
      </c>
      <c r="E16" s="50">
        <v>12</v>
      </c>
      <c r="F16" s="49">
        <v>0</v>
      </c>
      <c r="G16" s="50">
        <v>16</v>
      </c>
      <c r="H16" s="49">
        <v>0</v>
      </c>
      <c r="I16" s="50">
        <v>10</v>
      </c>
      <c r="J16" s="49">
        <v>0</v>
      </c>
      <c r="K16" s="48">
        <v>12</v>
      </c>
      <c r="L16" s="54">
        <v>0</v>
      </c>
      <c r="M16" s="51">
        <v>8</v>
      </c>
      <c r="N16" s="49">
        <v>0</v>
      </c>
      <c r="O16" s="48">
        <v>15</v>
      </c>
      <c r="P16" s="49">
        <v>0</v>
      </c>
      <c r="Q16" s="50">
        <v>10</v>
      </c>
      <c r="R16" s="49">
        <v>0</v>
      </c>
      <c r="S16" s="50">
        <v>8</v>
      </c>
      <c r="T16" s="49">
        <v>0</v>
      </c>
      <c r="U16" s="55">
        <v>7</v>
      </c>
      <c r="V16" s="49">
        <v>0</v>
      </c>
      <c r="W16" s="50">
        <v>10</v>
      </c>
      <c r="X16" s="49">
        <v>0</v>
      </c>
      <c r="Y16" s="50">
        <v>14</v>
      </c>
      <c r="Z16" s="52">
        <v>0</v>
      </c>
      <c r="AA16" s="50">
        <v>9</v>
      </c>
      <c r="AB16" s="52">
        <v>0</v>
      </c>
      <c r="AC16" s="32">
        <v>14</v>
      </c>
      <c r="AD16" s="49">
        <v>0</v>
      </c>
      <c r="AE16" s="83">
        <v>12</v>
      </c>
      <c r="AF16" s="49">
        <v>0</v>
      </c>
      <c r="AG16" s="80">
        <v>4</v>
      </c>
      <c r="AH16" s="49">
        <v>0</v>
      </c>
      <c r="AI16" s="80">
        <v>6</v>
      </c>
      <c r="AJ16" s="49">
        <v>0</v>
      </c>
      <c r="AK16" s="80">
        <v>5</v>
      </c>
      <c r="AL16" s="49">
        <v>0</v>
      </c>
      <c r="AM16" s="80">
        <v>0</v>
      </c>
      <c r="AN16" s="49">
        <v>0</v>
      </c>
      <c r="AO16" s="297"/>
      <c r="AP16" s="288"/>
      <c r="AQ16" s="297"/>
      <c r="AR16" s="288"/>
      <c r="AS16" s="287"/>
      <c r="AT16" s="288"/>
      <c r="AU16" s="287"/>
      <c r="AV16" s="288"/>
      <c r="AW16" s="287"/>
      <c r="AX16" s="288"/>
      <c r="AY16" s="287"/>
      <c r="AZ16" s="290"/>
      <c r="BA16" s="295"/>
      <c r="BB16" s="292"/>
      <c r="BC16" s="287"/>
      <c r="BD16" s="292"/>
      <c r="BE16" s="287"/>
      <c r="BF16" s="292"/>
      <c r="BG16" s="287"/>
      <c r="BH16" s="292"/>
      <c r="BI16" s="268"/>
      <c r="BJ16" s="292"/>
      <c r="BK16" s="268"/>
      <c r="BL16" s="296"/>
    </row>
    <row r="17" spans="1:64" ht="12.75">
      <c r="A17" s="57" t="s">
        <v>36</v>
      </c>
      <c r="B17" s="47" t="s">
        <v>17</v>
      </c>
      <c r="C17" s="48">
        <v>7</v>
      </c>
      <c r="D17" s="49">
        <v>0</v>
      </c>
      <c r="E17" s="50">
        <v>5</v>
      </c>
      <c r="F17" s="49">
        <v>0</v>
      </c>
      <c r="G17" s="50">
        <v>4</v>
      </c>
      <c r="H17" s="49">
        <v>0</v>
      </c>
      <c r="I17" s="50">
        <v>1</v>
      </c>
      <c r="J17" s="49">
        <v>0</v>
      </c>
      <c r="K17" s="48">
        <v>5</v>
      </c>
      <c r="L17" s="54">
        <v>0</v>
      </c>
      <c r="M17" s="51">
        <v>5</v>
      </c>
      <c r="N17" s="49">
        <v>0</v>
      </c>
      <c r="O17" s="48">
        <v>1</v>
      </c>
      <c r="P17" s="49">
        <v>0</v>
      </c>
      <c r="Q17" s="50">
        <v>3</v>
      </c>
      <c r="R17" s="49">
        <v>0</v>
      </c>
      <c r="S17" s="50">
        <v>1</v>
      </c>
      <c r="T17" s="49">
        <v>0</v>
      </c>
      <c r="U17" s="55">
        <v>4</v>
      </c>
      <c r="V17" s="49">
        <v>0</v>
      </c>
      <c r="W17" s="50">
        <v>3</v>
      </c>
      <c r="X17" s="49">
        <v>0</v>
      </c>
      <c r="Y17" s="50">
        <v>2</v>
      </c>
      <c r="Z17" s="52">
        <v>0</v>
      </c>
      <c r="AA17" s="50">
        <v>5</v>
      </c>
      <c r="AB17" s="52">
        <v>0</v>
      </c>
      <c r="AC17" s="32">
        <v>2</v>
      </c>
      <c r="AD17" s="49">
        <v>0</v>
      </c>
      <c r="AE17" s="83">
        <v>3</v>
      </c>
      <c r="AF17" s="49">
        <v>0</v>
      </c>
      <c r="AG17" s="80">
        <v>5</v>
      </c>
      <c r="AH17" s="49">
        <v>0</v>
      </c>
      <c r="AI17" s="80">
        <v>0</v>
      </c>
      <c r="AJ17" s="49">
        <v>0</v>
      </c>
      <c r="AK17" s="80">
        <v>3</v>
      </c>
      <c r="AL17" s="49">
        <v>0</v>
      </c>
      <c r="AM17" s="80">
        <v>4</v>
      </c>
      <c r="AN17" s="49">
        <v>0</v>
      </c>
      <c r="AO17" s="297"/>
      <c r="AP17" s="288"/>
      <c r="AQ17" s="297"/>
      <c r="AR17" s="288"/>
      <c r="AS17" s="287"/>
      <c r="AT17" s="288"/>
      <c r="AU17" s="287"/>
      <c r="AV17" s="288"/>
      <c r="AW17" s="287"/>
      <c r="AX17" s="288"/>
      <c r="AY17" s="287"/>
      <c r="AZ17" s="290"/>
      <c r="BA17" s="295"/>
      <c r="BB17" s="292"/>
      <c r="BC17" s="287"/>
      <c r="BD17" s="292"/>
      <c r="BE17" s="287"/>
      <c r="BF17" s="292"/>
      <c r="BG17" s="287"/>
      <c r="BH17" s="292"/>
      <c r="BI17" s="268"/>
      <c r="BJ17" s="292"/>
      <c r="BK17" s="268"/>
      <c r="BL17" s="296"/>
    </row>
    <row r="18" spans="1:64" ht="12.75">
      <c r="A18" s="46" t="s">
        <v>37</v>
      </c>
      <c r="B18" s="47" t="s">
        <v>1</v>
      </c>
      <c r="C18" s="48">
        <v>12</v>
      </c>
      <c r="D18" s="49">
        <v>0</v>
      </c>
      <c r="E18" s="50">
        <v>4</v>
      </c>
      <c r="F18" s="49">
        <v>0</v>
      </c>
      <c r="G18" s="50">
        <v>12</v>
      </c>
      <c r="H18" s="49">
        <v>0</v>
      </c>
      <c r="I18" s="50">
        <v>8</v>
      </c>
      <c r="J18" s="49">
        <v>0</v>
      </c>
      <c r="K18" s="48">
        <v>9</v>
      </c>
      <c r="L18" s="54">
        <v>0</v>
      </c>
      <c r="M18" s="51">
        <v>7</v>
      </c>
      <c r="N18" s="49">
        <v>0</v>
      </c>
      <c r="O18" s="48">
        <v>6</v>
      </c>
      <c r="P18" s="49">
        <v>0</v>
      </c>
      <c r="Q18" s="50">
        <v>6</v>
      </c>
      <c r="R18" s="49">
        <v>0</v>
      </c>
      <c r="S18" s="50">
        <v>7</v>
      </c>
      <c r="T18" s="49">
        <v>0</v>
      </c>
      <c r="U18" s="55">
        <v>2</v>
      </c>
      <c r="V18" s="49">
        <v>0</v>
      </c>
      <c r="W18" s="50">
        <v>3</v>
      </c>
      <c r="X18" s="49">
        <v>0</v>
      </c>
      <c r="Y18" s="50">
        <v>3</v>
      </c>
      <c r="Z18" s="52">
        <v>0</v>
      </c>
      <c r="AA18" s="50">
        <v>8</v>
      </c>
      <c r="AB18" s="52">
        <v>0</v>
      </c>
      <c r="AC18" s="32">
        <v>3</v>
      </c>
      <c r="AD18" s="49">
        <v>0</v>
      </c>
      <c r="AE18" s="83">
        <v>11</v>
      </c>
      <c r="AF18" s="49">
        <v>0</v>
      </c>
      <c r="AG18" s="80">
        <v>5</v>
      </c>
      <c r="AH18" s="49">
        <v>0</v>
      </c>
      <c r="AI18" s="80">
        <v>4</v>
      </c>
      <c r="AJ18" s="49">
        <v>0</v>
      </c>
      <c r="AK18" s="80">
        <v>1</v>
      </c>
      <c r="AL18" s="49">
        <v>0</v>
      </c>
      <c r="AM18" s="80">
        <v>2</v>
      </c>
      <c r="AN18" s="49">
        <v>0</v>
      </c>
      <c r="AO18" s="297"/>
      <c r="AP18" s="288"/>
      <c r="AQ18" s="297"/>
      <c r="AR18" s="288"/>
      <c r="AS18" s="287"/>
      <c r="AT18" s="288"/>
      <c r="AU18" s="287"/>
      <c r="AV18" s="288"/>
      <c r="AW18" s="287"/>
      <c r="AX18" s="288"/>
      <c r="AY18" s="287"/>
      <c r="AZ18" s="290"/>
      <c r="BA18" s="295"/>
      <c r="BB18" s="292"/>
      <c r="BC18" s="287"/>
      <c r="BD18" s="292"/>
      <c r="BE18" s="287"/>
      <c r="BF18" s="292"/>
      <c r="BG18" s="287"/>
      <c r="BH18" s="292"/>
      <c r="BI18" s="268"/>
      <c r="BJ18" s="292"/>
      <c r="BK18" s="268"/>
      <c r="BL18" s="296"/>
    </row>
    <row r="19" spans="1:64" ht="12.75">
      <c r="A19" s="46" t="s">
        <v>38</v>
      </c>
      <c r="B19" s="47" t="s">
        <v>5</v>
      </c>
      <c r="C19" s="48">
        <v>10</v>
      </c>
      <c r="D19" s="49">
        <v>0</v>
      </c>
      <c r="E19" s="50">
        <v>10</v>
      </c>
      <c r="F19" s="49">
        <v>0</v>
      </c>
      <c r="G19" s="50">
        <v>10</v>
      </c>
      <c r="H19" s="49">
        <v>0</v>
      </c>
      <c r="I19" s="50">
        <v>18</v>
      </c>
      <c r="J19" s="49">
        <v>0</v>
      </c>
      <c r="K19" s="48">
        <v>12</v>
      </c>
      <c r="L19" s="54">
        <v>0</v>
      </c>
      <c r="M19" s="51">
        <v>9</v>
      </c>
      <c r="N19" s="49">
        <v>0</v>
      </c>
      <c r="O19" s="48">
        <v>10</v>
      </c>
      <c r="P19" s="49">
        <v>0</v>
      </c>
      <c r="Q19" s="50">
        <v>9</v>
      </c>
      <c r="R19" s="49">
        <v>0</v>
      </c>
      <c r="S19" s="50">
        <v>10</v>
      </c>
      <c r="T19" s="49">
        <v>0</v>
      </c>
      <c r="U19" s="55">
        <v>6</v>
      </c>
      <c r="V19" s="49">
        <v>0</v>
      </c>
      <c r="W19" s="50">
        <v>19</v>
      </c>
      <c r="X19" s="49">
        <v>0</v>
      </c>
      <c r="Y19" s="50">
        <v>10</v>
      </c>
      <c r="Z19" s="52">
        <v>0</v>
      </c>
      <c r="AA19" s="50">
        <v>12</v>
      </c>
      <c r="AB19" s="52">
        <v>0</v>
      </c>
      <c r="AC19" s="32">
        <v>10</v>
      </c>
      <c r="AD19" s="49">
        <v>0</v>
      </c>
      <c r="AE19" s="83">
        <v>11</v>
      </c>
      <c r="AF19" s="49">
        <v>0</v>
      </c>
      <c r="AG19" s="80">
        <v>15</v>
      </c>
      <c r="AH19" s="49">
        <v>0</v>
      </c>
      <c r="AI19" s="80">
        <v>4</v>
      </c>
      <c r="AJ19" s="49">
        <v>0</v>
      </c>
      <c r="AK19" s="80">
        <v>4</v>
      </c>
      <c r="AL19" s="49">
        <v>0</v>
      </c>
      <c r="AM19" s="80">
        <v>5</v>
      </c>
      <c r="AN19" s="49">
        <v>0</v>
      </c>
      <c r="AO19" s="297"/>
      <c r="AP19" s="288"/>
      <c r="AQ19" s="297"/>
      <c r="AR19" s="288"/>
      <c r="AS19" s="287"/>
      <c r="AT19" s="288"/>
      <c r="AU19" s="287"/>
      <c r="AV19" s="288"/>
      <c r="AW19" s="287"/>
      <c r="AX19" s="288"/>
      <c r="AY19" s="287"/>
      <c r="AZ19" s="290"/>
      <c r="BA19" s="295"/>
      <c r="BB19" s="292"/>
      <c r="BC19" s="287"/>
      <c r="BD19" s="292"/>
      <c r="BE19" s="287"/>
      <c r="BF19" s="292"/>
      <c r="BG19" s="287"/>
      <c r="BH19" s="292"/>
      <c r="BI19" s="268"/>
      <c r="BJ19" s="292"/>
      <c r="BK19" s="268"/>
      <c r="BL19" s="296"/>
    </row>
    <row r="20" spans="1:64" ht="12.75">
      <c r="A20" s="46" t="s">
        <v>39</v>
      </c>
      <c r="B20" s="47" t="s">
        <v>6</v>
      </c>
      <c r="C20" s="48">
        <v>32</v>
      </c>
      <c r="D20" s="49">
        <v>0</v>
      </c>
      <c r="E20" s="50">
        <v>38</v>
      </c>
      <c r="F20" s="49">
        <v>0</v>
      </c>
      <c r="G20" s="50">
        <v>47</v>
      </c>
      <c r="H20" s="49">
        <v>0</v>
      </c>
      <c r="I20" s="50">
        <v>34</v>
      </c>
      <c r="J20" s="49">
        <v>0</v>
      </c>
      <c r="K20" s="48">
        <v>33</v>
      </c>
      <c r="L20" s="54">
        <v>0</v>
      </c>
      <c r="M20" s="51">
        <v>32</v>
      </c>
      <c r="N20" s="49">
        <v>0</v>
      </c>
      <c r="O20" s="48">
        <v>19</v>
      </c>
      <c r="P20" s="49">
        <v>0</v>
      </c>
      <c r="Q20" s="50">
        <v>20</v>
      </c>
      <c r="R20" s="49">
        <v>0</v>
      </c>
      <c r="S20" s="50">
        <v>24</v>
      </c>
      <c r="T20" s="49">
        <v>0</v>
      </c>
      <c r="U20" s="55">
        <v>24</v>
      </c>
      <c r="V20" s="49">
        <v>0</v>
      </c>
      <c r="W20" s="50">
        <v>28</v>
      </c>
      <c r="X20" s="49">
        <v>0</v>
      </c>
      <c r="Y20" s="50">
        <v>27</v>
      </c>
      <c r="Z20" s="52">
        <v>0</v>
      </c>
      <c r="AA20" s="50">
        <v>26</v>
      </c>
      <c r="AB20" s="52">
        <v>0</v>
      </c>
      <c r="AC20" s="32">
        <v>45</v>
      </c>
      <c r="AD20" s="49">
        <v>0</v>
      </c>
      <c r="AE20" s="83">
        <v>30</v>
      </c>
      <c r="AF20" s="49">
        <v>0</v>
      </c>
      <c r="AG20" s="80">
        <v>24</v>
      </c>
      <c r="AH20" s="49">
        <v>0</v>
      </c>
      <c r="AI20" s="80">
        <v>26</v>
      </c>
      <c r="AJ20" s="49">
        <v>0</v>
      </c>
      <c r="AK20" s="80">
        <v>16</v>
      </c>
      <c r="AL20" s="49">
        <v>0</v>
      </c>
      <c r="AM20" s="80">
        <v>11</v>
      </c>
      <c r="AN20" s="49">
        <v>0</v>
      </c>
      <c r="AO20" s="297"/>
      <c r="AP20" s="288"/>
      <c r="AQ20" s="297"/>
      <c r="AR20" s="288"/>
      <c r="AS20" s="287"/>
      <c r="AT20" s="288"/>
      <c r="AU20" s="287"/>
      <c r="AV20" s="288"/>
      <c r="AW20" s="287"/>
      <c r="AX20" s="288"/>
      <c r="AY20" s="287"/>
      <c r="AZ20" s="290"/>
      <c r="BA20" s="295"/>
      <c r="BB20" s="292"/>
      <c r="BC20" s="287"/>
      <c r="BD20" s="292"/>
      <c r="BE20" s="287"/>
      <c r="BF20" s="292"/>
      <c r="BG20" s="287"/>
      <c r="BH20" s="292"/>
      <c r="BI20" s="268"/>
      <c r="BJ20" s="292"/>
      <c r="BK20" s="268"/>
      <c r="BL20" s="296"/>
    </row>
    <row r="21" spans="1:64" ht="12.75">
      <c r="A21" s="46" t="s">
        <v>40</v>
      </c>
      <c r="B21" s="47" t="s">
        <v>7</v>
      </c>
      <c r="C21" s="48">
        <v>1</v>
      </c>
      <c r="D21" s="49">
        <v>0</v>
      </c>
      <c r="E21" s="50">
        <v>0</v>
      </c>
      <c r="F21" s="49">
        <v>0</v>
      </c>
      <c r="G21" s="50">
        <v>2</v>
      </c>
      <c r="H21" s="49">
        <v>0</v>
      </c>
      <c r="I21" s="50">
        <v>1</v>
      </c>
      <c r="J21" s="49">
        <v>0</v>
      </c>
      <c r="K21" s="48">
        <v>1</v>
      </c>
      <c r="L21" s="54">
        <v>0</v>
      </c>
      <c r="M21" s="51">
        <v>1</v>
      </c>
      <c r="N21" s="49">
        <v>0</v>
      </c>
      <c r="O21" s="48">
        <v>0</v>
      </c>
      <c r="P21" s="49">
        <v>0</v>
      </c>
      <c r="Q21" s="50">
        <v>0</v>
      </c>
      <c r="R21" s="49">
        <v>0</v>
      </c>
      <c r="S21" s="50">
        <v>1</v>
      </c>
      <c r="T21" s="49">
        <v>0</v>
      </c>
      <c r="U21" s="55">
        <v>0</v>
      </c>
      <c r="V21" s="49">
        <v>0</v>
      </c>
      <c r="W21" s="50">
        <v>0</v>
      </c>
      <c r="X21" s="49">
        <v>0</v>
      </c>
      <c r="Y21" s="50">
        <v>0</v>
      </c>
      <c r="Z21" s="52">
        <v>0</v>
      </c>
      <c r="AA21" s="50">
        <v>1</v>
      </c>
      <c r="AB21" s="52">
        <v>0</v>
      </c>
      <c r="AC21" s="32">
        <v>1</v>
      </c>
      <c r="AD21" s="49">
        <v>0</v>
      </c>
      <c r="AE21" s="83">
        <v>1</v>
      </c>
      <c r="AF21" s="49">
        <v>0</v>
      </c>
      <c r="AG21" s="80">
        <v>0</v>
      </c>
      <c r="AH21" s="49">
        <v>0</v>
      </c>
      <c r="AI21" s="80">
        <v>0</v>
      </c>
      <c r="AJ21" s="49">
        <v>0</v>
      </c>
      <c r="AK21" s="80">
        <v>0</v>
      </c>
      <c r="AL21" s="49">
        <v>0</v>
      </c>
      <c r="AM21" s="80">
        <v>1</v>
      </c>
      <c r="AN21" s="49">
        <v>0</v>
      </c>
      <c r="AO21" s="297"/>
      <c r="AP21" s="288"/>
      <c r="AQ21" s="297"/>
      <c r="AR21" s="288"/>
      <c r="AS21" s="287"/>
      <c r="AT21" s="288"/>
      <c r="AU21" s="287"/>
      <c r="AV21" s="288"/>
      <c r="AW21" s="287"/>
      <c r="AX21" s="288"/>
      <c r="AY21" s="287"/>
      <c r="AZ21" s="290"/>
      <c r="BA21" s="295"/>
      <c r="BB21" s="292"/>
      <c r="BC21" s="287"/>
      <c r="BD21" s="292"/>
      <c r="BE21" s="287"/>
      <c r="BF21" s="292"/>
      <c r="BG21" s="287"/>
      <c r="BH21" s="292"/>
      <c r="BI21" s="268"/>
      <c r="BJ21" s="292"/>
      <c r="BK21" s="268"/>
      <c r="BL21" s="296"/>
    </row>
    <row r="22" spans="1:64" ht="12.75">
      <c r="A22" s="56" t="s">
        <v>27</v>
      </c>
      <c r="B22" s="47" t="s">
        <v>24</v>
      </c>
      <c r="C22" s="48">
        <v>71</v>
      </c>
      <c r="D22" s="49">
        <v>0</v>
      </c>
      <c r="E22" s="50">
        <v>86</v>
      </c>
      <c r="F22" s="49">
        <v>0</v>
      </c>
      <c r="G22" s="50">
        <v>66</v>
      </c>
      <c r="H22" s="49">
        <v>0</v>
      </c>
      <c r="I22" s="50">
        <v>78</v>
      </c>
      <c r="J22" s="49">
        <v>0</v>
      </c>
      <c r="K22" s="48">
        <v>79</v>
      </c>
      <c r="L22" s="54">
        <v>0</v>
      </c>
      <c r="M22" s="51">
        <v>88</v>
      </c>
      <c r="N22" s="49">
        <v>0</v>
      </c>
      <c r="O22" s="48">
        <v>82</v>
      </c>
      <c r="P22" s="49">
        <v>0</v>
      </c>
      <c r="Q22" s="50">
        <v>84</v>
      </c>
      <c r="R22" s="49">
        <v>0</v>
      </c>
      <c r="S22" s="50">
        <v>69</v>
      </c>
      <c r="T22" s="49">
        <v>0</v>
      </c>
      <c r="U22" s="55">
        <v>80</v>
      </c>
      <c r="V22" s="49">
        <v>0</v>
      </c>
      <c r="W22" s="50">
        <v>88</v>
      </c>
      <c r="X22" s="49">
        <v>0</v>
      </c>
      <c r="Y22" s="50">
        <v>71</v>
      </c>
      <c r="Z22" s="52">
        <v>1</v>
      </c>
      <c r="AA22" s="50">
        <v>86</v>
      </c>
      <c r="AB22" s="52">
        <v>0</v>
      </c>
      <c r="AC22" s="32">
        <v>91</v>
      </c>
      <c r="AD22" s="49">
        <v>0</v>
      </c>
      <c r="AE22" s="83">
        <v>79</v>
      </c>
      <c r="AF22" s="49">
        <v>0</v>
      </c>
      <c r="AG22" s="80">
        <v>76</v>
      </c>
      <c r="AH22" s="49">
        <v>0</v>
      </c>
      <c r="AI22" s="80">
        <v>36</v>
      </c>
      <c r="AJ22" s="49">
        <v>0</v>
      </c>
      <c r="AK22" s="80">
        <v>42</v>
      </c>
      <c r="AL22" s="49">
        <v>0</v>
      </c>
      <c r="AM22" s="80">
        <v>19</v>
      </c>
      <c r="AN22" s="49">
        <v>0</v>
      </c>
      <c r="AO22" s="297"/>
      <c r="AP22" s="288"/>
      <c r="AQ22" s="297"/>
      <c r="AR22" s="288"/>
      <c r="AS22" s="287"/>
      <c r="AT22" s="288"/>
      <c r="AU22" s="287"/>
      <c r="AV22" s="288"/>
      <c r="AW22" s="287"/>
      <c r="AX22" s="288"/>
      <c r="AY22" s="287"/>
      <c r="AZ22" s="290"/>
      <c r="BA22" s="295"/>
      <c r="BB22" s="292"/>
      <c r="BC22" s="287"/>
      <c r="BD22" s="292"/>
      <c r="BE22" s="287"/>
      <c r="BF22" s="292"/>
      <c r="BG22" s="287"/>
      <c r="BH22" s="292"/>
      <c r="BI22" s="268"/>
      <c r="BJ22" s="292"/>
      <c r="BK22" s="268"/>
      <c r="BL22" s="296"/>
    </row>
    <row r="23" spans="1:64" ht="12.75">
      <c r="A23" s="46" t="s">
        <v>41</v>
      </c>
      <c r="B23" s="47" t="s">
        <v>8</v>
      </c>
      <c r="C23" s="48">
        <v>25</v>
      </c>
      <c r="D23" s="49">
        <v>0</v>
      </c>
      <c r="E23" s="50">
        <v>30</v>
      </c>
      <c r="F23" s="49">
        <v>0</v>
      </c>
      <c r="G23" s="50">
        <v>21</v>
      </c>
      <c r="H23" s="49">
        <v>0</v>
      </c>
      <c r="I23" s="50">
        <v>28</v>
      </c>
      <c r="J23" s="49">
        <v>0</v>
      </c>
      <c r="K23" s="48">
        <v>24</v>
      </c>
      <c r="L23" s="54">
        <v>0</v>
      </c>
      <c r="M23" s="51">
        <v>24</v>
      </c>
      <c r="N23" s="49">
        <v>0</v>
      </c>
      <c r="O23" s="48">
        <v>26</v>
      </c>
      <c r="P23" s="49">
        <v>0</v>
      </c>
      <c r="Q23" s="50">
        <v>30</v>
      </c>
      <c r="R23" s="49">
        <v>0</v>
      </c>
      <c r="S23" s="50">
        <v>39</v>
      </c>
      <c r="T23" s="49">
        <v>0</v>
      </c>
      <c r="U23" s="55">
        <v>24</v>
      </c>
      <c r="V23" s="49">
        <v>0</v>
      </c>
      <c r="W23" s="50">
        <v>16</v>
      </c>
      <c r="X23" s="49">
        <v>0</v>
      </c>
      <c r="Y23" s="50">
        <v>25</v>
      </c>
      <c r="Z23" s="52">
        <v>0</v>
      </c>
      <c r="AA23" s="50">
        <v>25</v>
      </c>
      <c r="AB23" s="52">
        <v>0</v>
      </c>
      <c r="AC23" s="32">
        <v>21</v>
      </c>
      <c r="AD23" s="49">
        <v>0</v>
      </c>
      <c r="AE23" s="83">
        <v>19</v>
      </c>
      <c r="AF23" s="49">
        <v>0</v>
      </c>
      <c r="AG23" s="80">
        <v>23</v>
      </c>
      <c r="AH23" s="49">
        <v>0</v>
      </c>
      <c r="AI23" s="80">
        <v>15</v>
      </c>
      <c r="AJ23" s="49">
        <v>0</v>
      </c>
      <c r="AK23" s="80">
        <v>12</v>
      </c>
      <c r="AL23" s="49">
        <v>0</v>
      </c>
      <c r="AM23" s="80">
        <v>12</v>
      </c>
      <c r="AN23" s="49">
        <v>0</v>
      </c>
      <c r="AO23" s="297"/>
      <c r="AP23" s="288"/>
      <c r="AQ23" s="297"/>
      <c r="AR23" s="288"/>
      <c r="AS23" s="287"/>
      <c r="AT23" s="288"/>
      <c r="AU23" s="287"/>
      <c r="AV23" s="288"/>
      <c r="AW23" s="287"/>
      <c r="AX23" s="288"/>
      <c r="AY23" s="287"/>
      <c r="AZ23" s="290"/>
      <c r="BA23" s="295"/>
      <c r="BB23" s="292"/>
      <c r="BC23" s="287"/>
      <c r="BD23" s="292"/>
      <c r="BE23" s="287"/>
      <c r="BF23" s="292"/>
      <c r="BG23" s="287"/>
      <c r="BH23" s="292"/>
      <c r="BI23" s="268"/>
      <c r="BJ23" s="292"/>
      <c r="BK23" s="268"/>
      <c r="BL23" s="296"/>
    </row>
    <row r="24" spans="1:64" ht="12.75">
      <c r="A24" s="46" t="s">
        <v>67</v>
      </c>
      <c r="B24" s="47" t="s">
        <v>64</v>
      </c>
      <c r="C24" s="48">
        <v>2</v>
      </c>
      <c r="D24" s="49">
        <v>0</v>
      </c>
      <c r="E24" s="50">
        <v>1</v>
      </c>
      <c r="F24" s="49">
        <v>0</v>
      </c>
      <c r="G24" s="50">
        <v>1</v>
      </c>
      <c r="H24" s="49">
        <v>0</v>
      </c>
      <c r="I24" s="50">
        <v>3</v>
      </c>
      <c r="J24" s="49">
        <v>0</v>
      </c>
      <c r="K24" s="48">
        <v>2</v>
      </c>
      <c r="L24" s="54">
        <v>0</v>
      </c>
      <c r="M24" s="51">
        <v>1</v>
      </c>
      <c r="N24" s="49">
        <v>0</v>
      </c>
      <c r="O24" s="48">
        <v>1</v>
      </c>
      <c r="P24" s="49">
        <v>0</v>
      </c>
      <c r="Q24" s="50">
        <v>2</v>
      </c>
      <c r="R24" s="49">
        <v>0</v>
      </c>
      <c r="S24" s="50">
        <v>0</v>
      </c>
      <c r="T24" s="49">
        <v>0</v>
      </c>
      <c r="U24" s="55">
        <v>0</v>
      </c>
      <c r="V24" s="49">
        <v>0</v>
      </c>
      <c r="W24" s="50">
        <v>3</v>
      </c>
      <c r="X24" s="49">
        <v>0</v>
      </c>
      <c r="Y24" s="50">
        <v>1</v>
      </c>
      <c r="Z24" s="52">
        <v>0</v>
      </c>
      <c r="AA24" s="50">
        <v>8</v>
      </c>
      <c r="AB24" s="52">
        <v>0</v>
      </c>
      <c r="AC24" s="32">
        <v>1</v>
      </c>
      <c r="AD24" s="49">
        <v>0</v>
      </c>
      <c r="AE24" s="83">
        <v>5</v>
      </c>
      <c r="AF24" s="49">
        <v>0</v>
      </c>
      <c r="AG24" s="80">
        <v>5</v>
      </c>
      <c r="AH24" s="49">
        <v>0</v>
      </c>
      <c r="AI24" s="80">
        <v>2</v>
      </c>
      <c r="AJ24" s="49">
        <v>0</v>
      </c>
      <c r="AK24" s="80">
        <v>0</v>
      </c>
      <c r="AL24" s="49">
        <v>0</v>
      </c>
      <c r="AM24" s="80">
        <v>1</v>
      </c>
      <c r="AN24" s="49">
        <v>0</v>
      </c>
      <c r="AO24" s="297"/>
      <c r="AP24" s="288"/>
      <c r="AQ24" s="297"/>
      <c r="AR24" s="288"/>
      <c r="AS24" s="287"/>
      <c r="AT24" s="288"/>
      <c r="AU24" s="287"/>
      <c r="AV24" s="288"/>
      <c r="AW24" s="287"/>
      <c r="AX24" s="288"/>
      <c r="AY24" s="287"/>
      <c r="AZ24" s="290"/>
      <c r="BA24" s="295"/>
      <c r="BB24" s="292"/>
      <c r="BC24" s="287"/>
      <c r="BD24" s="292"/>
      <c r="BE24" s="287"/>
      <c r="BF24" s="292"/>
      <c r="BG24" s="287"/>
      <c r="BH24" s="292"/>
      <c r="BI24" s="268"/>
      <c r="BJ24" s="292"/>
      <c r="BK24" s="268"/>
      <c r="BL24" s="296"/>
    </row>
    <row r="25" spans="1:64" ht="12.75">
      <c r="A25" s="46" t="s">
        <v>28</v>
      </c>
      <c r="B25" s="58" t="s">
        <v>18</v>
      </c>
      <c r="C25" s="48">
        <v>2</v>
      </c>
      <c r="D25" s="49">
        <v>0</v>
      </c>
      <c r="E25" s="50">
        <v>0</v>
      </c>
      <c r="F25" s="49">
        <v>0</v>
      </c>
      <c r="G25" s="50">
        <v>2</v>
      </c>
      <c r="H25" s="49">
        <v>0</v>
      </c>
      <c r="I25" s="50">
        <v>0</v>
      </c>
      <c r="J25" s="49">
        <v>0</v>
      </c>
      <c r="K25" s="48">
        <v>1</v>
      </c>
      <c r="L25" s="54">
        <v>0</v>
      </c>
      <c r="M25" s="51">
        <v>0</v>
      </c>
      <c r="N25" s="49">
        <v>0</v>
      </c>
      <c r="O25" s="48">
        <v>1</v>
      </c>
      <c r="P25" s="49">
        <v>0</v>
      </c>
      <c r="Q25" s="50">
        <v>0</v>
      </c>
      <c r="R25" s="49">
        <v>0</v>
      </c>
      <c r="S25" s="50">
        <v>2</v>
      </c>
      <c r="T25" s="49">
        <v>0</v>
      </c>
      <c r="U25" s="55">
        <v>1</v>
      </c>
      <c r="V25" s="49">
        <v>0</v>
      </c>
      <c r="W25" s="50">
        <v>0</v>
      </c>
      <c r="X25" s="49">
        <v>0</v>
      </c>
      <c r="Y25" s="50">
        <v>0</v>
      </c>
      <c r="Z25" s="52">
        <v>0</v>
      </c>
      <c r="AA25" s="50">
        <v>0</v>
      </c>
      <c r="AB25" s="52">
        <v>0</v>
      </c>
      <c r="AC25" s="32">
        <v>2</v>
      </c>
      <c r="AD25" s="49">
        <v>0</v>
      </c>
      <c r="AE25" s="83">
        <v>1</v>
      </c>
      <c r="AF25" s="49">
        <v>0</v>
      </c>
      <c r="AG25" s="80">
        <v>0</v>
      </c>
      <c r="AH25" s="49">
        <v>0</v>
      </c>
      <c r="AI25" s="80">
        <v>1</v>
      </c>
      <c r="AJ25" s="49">
        <v>0</v>
      </c>
      <c r="AK25" s="80">
        <v>0</v>
      </c>
      <c r="AL25" s="49">
        <v>0</v>
      </c>
      <c r="AM25" s="80">
        <v>0</v>
      </c>
      <c r="AN25" s="49">
        <v>0</v>
      </c>
      <c r="AO25" s="297"/>
      <c r="AP25" s="288"/>
      <c r="AQ25" s="297"/>
      <c r="AR25" s="288"/>
      <c r="AS25" s="287"/>
      <c r="AT25" s="288"/>
      <c r="AU25" s="287"/>
      <c r="AV25" s="288"/>
      <c r="AW25" s="287"/>
      <c r="AX25" s="288"/>
      <c r="AY25" s="287"/>
      <c r="AZ25" s="290"/>
      <c r="BA25" s="295"/>
      <c r="BB25" s="292"/>
      <c r="BC25" s="287"/>
      <c r="BD25" s="292"/>
      <c r="BE25" s="287"/>
      <c r="BF25" s="292"/>
      <c r="BG25" s="287"/>
      <c r="BH25" s="292"/>
      <c r="BI25" s="268"/>
      <c r="BJ25" s="292"/>
      <c r="BK25" s="268"/>
      <c r="BL25" s="296"/>
    </row>
    <row r="26" spans="1:64" ht="12.75">
      <c r="A26" s="46" t="s">
        <v>43</v>
      </c>
      <c r="B26" s="47" t="s">
        <v>9</v>
      </c>
      <c r="C26" s="48">
        <v>107</v>
      </c>
      <c r="D26" s="49">
        <v>0</v>
      </c>
      <c r="E26" s="50">
        <v>84</v>
      </c>
      <c r="F26" s="49">
        <v>0</v>
      </c>
      <c r="G26" s="50">
        <v>85</v>
      </c>
      <c r="H26" s="49">
        <v>0</v>
      </c>
      <c r="I26" s="50">
        <v>88</v>
      </c>
      <c r="J26" s="49">
        <v>0</v>
      </c>
      <c r="K26" s="48">
        <v>72</v>
      </c>
      <c r="L26" s="54">
        <v>0</v>
      </c>
      <c r="M26" s="51">
        <v>67</v>
      </c>
      <c r="N26" s="49">
        <v>0</v>
      </c>
      <c r="O26" s="48">
        <v>61</v>
      </c>
      <c r="P26" s="49">
        <v>0</v>
      </c>
      <c r="Q26" s="50">
        <v>74</v>
      </c>
      <c r="R26" s="49">
        <v>0</v>
      </c>
      <c r="S26" s="50">
        <v>97</v>
      </c>
      <c r="T26" s="49">
        <v>0</v>
      </c>
      <c r="U26" s="55">
        <v>83</v>
      </c>
      <c r="V26" s="49">
        <v>0</v>
      </c>
      <c r="W26" s="50">
        <v>72</v>
      </c>
      <c r="X26" s="49">
        <v>0</v>
      </c>
      <c r="Y26" s="50">
        <v>90</v>
      </c>
      <c r="Z26" s="52">
        <v>0</v>
      </c>
      <c r="AA26" s="50">
        <v>92</v>
      </c>
      <c r="AB26" s="52">
        <v>0</v>
      </c>
      <c r="AC26" s="32">
        <v>72</v>
      </c>
      <c r="AD26" s="49">
        <v>0</v>
      </c>
      <c r="AE26" s="83">
        <v>71</v>
      </c>
      <c r="AF26" s="49">
        <v>0</v>
      </c>
      <c r="AG26" s="80">
        <v>77</v>
      </c>
      <c r="AH26" s="49">
        <v>0</v>
      </c>
      <c r="AI26" s="80">
        <v>47</v>
      </c>
      <c r="AJ26" s="49">
        <v>0</v>
      </c>
      <c r="AK26" s="80">
        <v>30</v>
      </c>
      <c r="AL26" s="49">
        <v>0</v>
      </c>
      <c r="AM26" s="80">
        <v>30</v>
      </c>
      <c r="AN26" s="49">
        <v>0</v>
      </c>
      <c r="AO26" s="297"/>
      <c r="AP26" s="288"/>
      <c r="AQ26" s="297"/>
      <c r="AR26" s="288"/>
      <c r="AS26" s="287"/>
      <c r="AT26" s="288"/>
      <c r="AU26" s="287"/>
      <c r="AV26" s="288"/>
      <c r="AW26" s="287"/>
      <c r="AX26" s="288"/>
      <c r="AY26" s="287"/>
      <c r="AZ26" s="290"/>
      <c r="BA26" s="295"/>
      <c r="BB26" s="292"/>
      <c r="BC26" s="287"/>
      <c r="BD26" s="292"/>
      <c r="BE26" s="287"/>
      <c r="BF26" s="292"/>
      <c r="BG26" s="287"/>
      <c r="BH26" s="292"/>
      <c r="BI26" s="268"/>
      <c r="BJ26" s="292"/>
      <c r="BK26" s="268"/>
      <c r="BL26" s="296"/>
    </row>
    <row r="27" spans="1:64" ht="12.75">
      <c r="A27" s="46" t="s">
        <v>42</v>
      </c>
      <c r="B27" s="47" t="s">
        <v>19</v>
      </c>
      <c r="C27" s="48">
        <v>30</v>
      </c>
      <c r="D27" s="49">
        <v>0</v>
      </c>
      <c r="E27" s="50">
        <v>43</v>
      </c>
      <c r="F27" s="49">
        <v>0</v>
      </c>
      <c r="G27" s="50">
        <v>47</v>
      </c>
      <c r="H27" s="49">
        <v>0</v>
      </c>
      <c r="I27" s="50">
        <v>45</v>
      </c>
      <c r="J27" s="49">
        <v>0</v>
      </c>
      <c r="K27" s="48">
        <v>28</v>
      </c>
      <c r="L27" s="54">
        <v>0</v>
      </c>
      <c r="M27" s="51">
        <v>44</v>
      </c>
      <c r="N27" s="49">
        <v>0</v>
      </c>
      <c r="O27" s="48">
        <v>36</v>
      </c>
      <c r="P27" s="49">
        <v>0</v>
      </c>
      <c r="Q27" s="50">
        <v>34</v>
      </c>
      <c r="R27" s="49">
        <v>0</v>
      </c>
      <c r="S27" s="50">
        <v>44</v>
      </c>
      <c r="T27" s="49">
        <v>0</v>
      </c>
      <c r="U27" s="55">
        <v>30</v>
      </c>
      <c r="V27" s="49">
        <v>0</v>
      </c>
      <c r="W27" s="50">
        <v>34</v>
      </c>
      <c r="X27" s="49">
        <v>0</v>
      </c>
      <c r="Y27" s="50">
        <v>26</v>
      </c>
      <c r="Z27" s="52">
        <v>0</v>
      </c>
      <c r="AA27" s="50">
        <v>43</v>
      </c>
      <c r="AB27" s="52">
        <v>0</v>
      </c>
      <c r="AC27" s="32">
        <v>33</v>
      </c>
      <c r="AD27" s="49">
        <v>0</v>
      </c>
      <c r="AE27" s="83">
        <v>30</v>
      </c>
      <c r="AF27" s="49">
        <v>0</v>
      </c>
      <c r="AG27" s="80">
        <v>27</v>
      </c>
      <c r="AH27" s="49">
        <v>0</v>
      </c>
      <c r="AI27" s="80">
        <v>21</v>
      </c>
      <c r="AJ27" s="49">
        <v>0</v>
      </c>
      <c r="AK27" s="80">
        <v>17</v>
      </c>
      <c r="AL27" s="49">
        <v>0</v>
      </c>
      <c r="AM27" s="80">
        <v>17</v>
      </c>
      <c r="AN27" s="49">
        <v>0</v>
      </c>
      <c r="AO27" s="297"/>
      <c r="AP27" s="288"/>
      <c r="AQ27" s="297"/>
      <c r="AR27" s="288"/>
      <c r="AS27" s="287"/>
      <c r="AT27" s="288"/>
      <c r="AU27" s="287"/>
      <c r="AV27" s="288"/>
      <c r="AW27" s="287"/>
      <c r="AX27" s="288"/>
      <c r="AY27" s="287"/>
      <c r="AZ27" s="290"/>
      <c r="BA27" s="295"/>
      <c r="BB27" s="292"/>
      <c r="BC27" s="287"/>
      <c r="BD27" s="292"/>
      <c r="BE27" s="287"/>
      <c r="BF27" s="292"/>
      <c r="BG27" s="287"/>
      <c r="BH27" s="292"/>
      <c r="BI27" s="268"/>
      <c r="BJ27" s="292"/>
      <c r="BK27" s="268"/>
      <c r="BL27" s="296"/>
    </row>
    <row r="28" spans="1:64" ht="12.75">
      <c r="A28" s="46" t="s">
        <v>44</v>
      </c>
      <c r="B28" s="47" t="s">
        <v>10</v>
      </c>
      <c r="C28" s="48">
        <v>79</v>
      </c>
      <c r="D28" s="49">
        <v>0</v>
      </c>
      <c r="E28" s="50">
        <v>66</v>
      </c>
      <c r="F28" s="49">
        <v>0</v>
      </c>
      <c r="G28" s="50">
        <v>51</v>
      </c>
      <c r="H28" s="49">
        <v>0</v>
      </c>
      <c r="I28" s="50">
        <v>56</v>
      </c>
      <c r="J28" s="49">
        <v>0</v>
      </c>
      <c r="K28" s="48">
        <v>50</v>
      </c>
      <c r="L28" s="54">
        <v>0</v>
      </c>
      <c r="M28" s="51">
        <v>49</v>
      </c>
      <c r="N28" s="49">
        <v>0</v>
      </c>
      <c r="O28" s="48">
        <v>45</v>
      </c>
      <c r="P28" s="49">
        <v>0</v>
      </c>
      <c r="Q28" s="50">
        <v>51</v>
      </c>
      <c r="R28" s="49">
        <v>0</v>
      </c>
      <c r="S28" s="50">
        <v>46</v>
      </c>
      <c r="T28" s="49">
        <v>0</v>
      </c>
      <c r="U28" s="55">
        <v>52</v>
      </c>
      <c r="V28" s="49">
        <v>0</v>
      </c>
      <c r="W28" s="50">
        <v>50</v>
      </c>
      <c r="X28" s="49">
        <v>0</v>
      </c>
      <c r="Y28" s="50">
        <v>63</v>
      </c>
      <c r="Z28" s="52">
        <v>0</v>
      </c>
      <c r="AA28" s="50">
        <v>72</v>
      </c>
      <c r="AB28" s="52">
        <v>0</v>
      </c>
      <c r="AC28" s="32">
        <v>41</v>
      </c>
      <c r="AD28" s="49">
        <v>0</v>
      </c>
      <c r="AE28" s="83">
        <v>51</v>
      </c>
      <c r="AF28" s="49">
        <v>0</v>
      </c>
      <c r="AG28" s="80">
        <v>53</v>
      </c>
      <c r="AH28" s="49">
        <v>1</v>
      </c>
      <c r="AI28" s="80">
        <v>19</v>
      </c>
      <c r="AJ28" s="49">
        <v>0</v>
      </c>
      <c r="AK28" s="80">
        <v>12</v>
      </c>
      <c r="AL28" s="49">
        <v>0</v>
      </c>
      <c r="AM28" s="80">
        <v>23</v>
      </c>
      <c r="AN28" s="49">
        <v>0</v>
      </c>
      <c r="AO28" s="297"/>
      <c r="AP28" s="288"/>
      <c r="AQ28" s="297"/>
      <c r="AR28" s="288"/>
      <c r="AS28" s="287"/>
      <c r="AT28" s="288"/>
      <c r="AU28" s="287"/>
      <c r="AV28" s="288"/>
      <c r="AW28" s="287"/>
      <c r="AX28" s="288"/>
      <c r="AY28" s="287"/>
      <c r="AZ28" s="290"/>
      <c r="BA28" s="295"/>
      <c r="BB28" s="292"/>
      <c r="BC28" s="287"/>
      <c r="BD28" s="292"/>
      <c r="BE28" s="287"/>
      <c r="BF28" s="292"/>
      <c r="BG28" s="287"/>
      <c r="BH28" s="292"/>
      <c r="BI28" s="268"/>
      <c r="BJ28" s="292"/>
      <c r="BK28" s="268"/>
      <c r="BL28" s="296"/>
    </row>
    <row r="29" spans="1:64" ht="12.75">
      <c r="A29" s="46" t="s">
        <v>45</v>
      </c>
      <c r="B29" s="47" t="s">
        <v>20</v>
      </c>
      <c r="C29" s="48">
        <v>3</v>
      </c>
      <c r="D29" s="49">
        <v>0</v>
      </c>
      <c r="E29" s="50">
        <v>7</v>
      </c>
      <c r="F29" s="49">
        <v>0</v>
      </c>
      <c r="G29" s="50">
        <v>8</v>
      </c>
      <c r="H29" s="49">
        <v>0</v>
      </c>
      <c r="I29" s="50">
        <v>9</v>
      </c>
      <c r="J29" s="49">
        <v>0</v>
      </c>
      <c r="K29" s="48">
        <v>1</v>
      </c>
      <c r="L29" s="54">
        <v>0</v>
      </c>
      <c r="M29" s="51">
        <v>8</v>
      </c>
      <c r="N29" s="49">
        <v>0</v>
      </c>
      <c r="O29" s="48">
        <v>3</v>
      </c>
      <c r="P29" s="49">
        <v>0</v>
      </c>
      <c r="Q29" s="50">
        <v>3</v>
      </c>
      <c r="R29" s="49">
        <v>0</v>
      </c>
      <c r="S29" s="50">
        <v>2</v>
      </c>
      <c r="T29" s="49">
        <v>0</v>
      </c>
      <c r="U29" s="55">
        <v>3</v>
      </c>
      <c r="V29" s="49">
        <v>0</v>
      </c>
      <c r="W29" s="50">
        <v>4</v>
      </c>
      <c r="X29" s="49">
        <v>0</v>
      </c>
      <c r="Y29" s="50">
        <v>0</v>
      </c>
      <c r="Z29" s="52">
        <v>0</v>
      </c>
      <c r="AA29" s="50">
        <v>3</v>
      </c>
      <c r="AB29" s="52">
        <v>0</v>
      </c>
      <c r="AC29" s="32">
        <v>5</v>
      </c>
      <c r="AD29" s="49">
        <v>0</v>
      </c>
      <c r="AE29" s="83">
        <v>2</v>
      </c>
      <c r="AF29" s="49">
        <v>0</v>
      </c>
      <c r="AG29" s="80">
        <v>3</v>
      </c>
      <c r="AH29" s="49">
        <v>0</v>
      </c>
      <c r="AI29" s="80">
        <v>2</v>
      </c>
      <c r="AJ29" s="49">
        <v>0</v>
      </c>
      <c r="AK29" s="80">
        <v>3</v>
      </c>
      <c r="AL29" s="49">
        <v>0</v>
      </c>
      <c r="AM29" s="80">
        <v>1</v>
      </c>
      <c r="AN29" s="49">
        <v>0</v>
      </c>
      <c r="AO29" s="297"/>
      <c r="AP29" s="288"/>
      <c r="AQ29" s="297"/>
      <c r="AR29" s="288"/>
      <c r="AS29" s="287"/>
      <c r="AT29" s="288"/>
      <c r="AU29" s="287"/>
      <c r="AV29" s="288"/>
      <c r="AW29" s="287"/>
      <c r="AX29" s="288"/>
      <c r="AY29" s="287"/>
      <c r="AZ29" s="290"/>
      <c r="BA29" s="295"/>
      <c r="BB29" s="292"/>
      <c r="BC29" s="287"/>
      <c r="BD29" s="292"/>
      <c r="BE29" s="287"/>
      <c r="BF29" s="292"/>
      <c r="BG29" s="287"/>
      <c r="BH29" s="292"/>
      <c r="BI29" s="268"/>
      <c r="BJ29" s="292"/>
      <c r="BK29" s="268"/>
      <c r="BL29" s="296"/>
    </row>
    <row r="30" spans="1:64" ht="12.75">
      <c r="A30" s="46" t="s">
        <v>47</v>
      </c>
      <c r="B30" s="47" t="s">
        <v>21</v>
      </c>
      <c r="C30" s="48">
        <v>34</v>
      </c>
      <c r="D30" s="49">
        <v>0</v>
      </c>
      <c r="E30" s="50">
        <v>35</v>
      </c>
      <c r="F30" s="49">
        <v>0</v>
      </c>
      <c r="G30" s="50">
        <v>37</v>
      </c>
      <c r="H30" s="49">
        <v>0</v>
      </c>
      <c r="I30" s="50">
        <v>38</v>
      </c>
      <c r="J30" s="49">
        <v>0</v>
      </c>
      <c r="K30" s="48">
        <v>25</v>
      </c>
      <c r="L30" s="54">
        <v>0</v>
      </c>
      <c r="M30" s="51">
        <v>30</v>
      </c>
      <c r="N30" s="49">
        <v>0</v>
      </c>
      <c r="O30" s="48">
        <v>22</v>
      </c>
      <c r="P30" s="49">
        <v>0</v>
      </c>
      <c r="Q30" s="50">
        <v>31</v>
      </c>
      <c r="R30" s="49">
        <v>0</v>
      </c>
      <c r="S30" s="50">
        <v>22</v>
      </c>
      <c r="T30" s="49">
        <v>0</v>
      </c>
      <c r="U30" s="55">
        <v>11</v>
      </c>
      <c r="V30" s="49">
        <v>0</v>
      </c>
      <c r="W30" s="50">
        <v>38</v>
      </c>
      <c r="X30" s="49">
        <v>1</v>
      </c>
      <c r="Y30" s="50">
        <v>22</v>
      </c>
      <c r="Z30" s="52">
        <v>0</v>
      </c>
      <c r="AA30" s="50">
        <v>27</v>
      </c>
      <c r="AB30" s="52">
        <v>0</v>
      </c>
      <c r="AC30" s="32">
        <v>28</v>
      </c>
      <c r="AD30" s="49">
        <v>0</v>
      </c>
      <c r="AE30" s="83">
        <v>31</v>
      </c>
      <c r="AF30" s="49">
        <v>0</v>
      </c>
      <c r="AG30" s="80">
        <v>41</v>
      </c>
      <c r="AH30" s="49">
        <v>0</v>
      </c>
      <c r="AI30" s="80">
        <v>21</v>
      </c>
      <c r="AJ30" s="49">
        <v>0</v>
      </c>
      <c r="AK30" s="80">
        <v>14</v>
      </c>
      <c r="AL30" s="49">
        <v>0</v>
      </c>
      <c r="AM30" s="80">
        <v>21</v>
      </c>
      <c r="AN30" s="49">
        <v>0</v>
      </c>
      <c r="AO30" s="297"/>
      <c r="AP30" s="288"/>
      <c r="AQ30" s="297"/>
      <c r="AR30" s="288"/>
      <c r="AS30" s="287"/>
      <c r="AT30" s="288"/>
      <c r="AU30" s="287"/>
      <c r="AV30" s="288"/>
      <c r="AW30" s="287"/>
      <c r="AX30" s="288"/>
      <c r="AY30" s="287"/>
      <c r="AZ30" s="290"/>
      <c r="BA30" s="295"/>
      <c r="BB30" s="292"/>
      <c r="BC30" s="287"/>
      <c r="BD30" s="292"/>
      <c r="BE30" s="287"/>
      <c r="BF30" s="292"/>
      <c r="BG30" s="287"/>
      <c r="BH30" s="292"/>
      <c r="BI30" s="268"/>
      <c r="BJ30" s="292"/>
      <c r="BK30" s="268"/>
      <c r="BL30" s="296"/>
    </row>
    <row r="31" spans="1:64" ht="12.75">
      <c r="A31" s="46" t="s">
        <v>48</v>
      </c>
      <c r="B31" s="47" t="s">
        <v>11</v>
      </c>
      <c r="C31" s="48">
        <v>5</v>
      </c>
      <c r="D31" s="49">
        <v>0</v>
      </c>
      <c r="E31" s="50">
        <v>8</v>
      </c>
      <c r="F31" s="49">
        <v>0</v>
      </c>
      <c r="G31" s="50">
        <v>5</v>
      </c>
      <c r="H31" s="49">
        <v>0</v>
      </c>
      <c r="I31" s="50">
        <v>5</v>
      </c>
      <c r="J31" s="49">
        <v>0</v>
      </c>
      <c r="K31" s="48">
        <v>6</v>
      </c>
      <c r="L31" s="54">
        <v>0</v>
      </c>
      <c r="M31" s="51">
        <v>5</v>
      </c>
      <c r="N31" s="49">
        <v>0</v>
      </c>
      <c r="O31" s="48">
        <v>8</v>
      </c>
      <c r="P31" s="49">
        <v>0</v>
      </c>
      <c r="Q31" s="50">
        <v>7</v>
      </c>
      <c r="R31" s="49">
        <v>0</v>
      </c>
      <c r="S31" s="50">
        <v>7</v>
      </c>
      <c r="T31" s="49">
        <v>0</v>
      </c>
      <c r="U31" s="55">
        <v>7</v>
      </c>
      <c r="V31" s="49">
        <v>0</v>
      </c>
      <c r="W31" s="50">
        <v>3</v>
      </c>
      <c r="X31" s="49">
        <v>0</v>
      </c>
      <c r="Y31" s="50">
        <v>5</v>
      </c>
      <c r="Z31" s="52">
        <v>0</v>
      </c>
      <c r="AA31" s="50">
        <v>7</v>
      </c>
      <c r="AB31" s="52">
        <v>0</v>
      </c>
      <c r="AC31" s="32">
        <v>5</v>
      </c>
      <c r="AD31" s="49">
        <v>0</v>
      </c>
      <c r="AE31" s="83">
        <v>6</v>
      </c>
      <c r="AF31" s="49">
        <v>0</v>
      </c>
      <c r="AG31" s="80">
        <v>7</v>
      </c>
      <c r="AH31" s="49">
        <v>0</v>
      </c>
      <c r="AI31" s="80">
        <v>2</v>
      </c>
      <c r="AJ31" s="49">
        <v>0</v>
      </c>
      <c r="AK31" s="80">
        <v>3</v>
      </c>
      <c r="AL31" s="49">
        <v>0</v>
      </c>
      <c r="AM31" s="80">
        <v>1</v>
      </c>
      <c r="AN31" s="49">
        <v>0</v>
      </c>
      <c r="AO31" s="297"/>
      <c r="AP31" s="288"/>
      <c r="AQ31" s="297"/>
      <c r="AR31" s="288"/>
      <c r="AS31" s="287"/>
      <c r="AT31" s="288"/>
      <c r="AU31" s="287"/>
      <c r="AV31" s="288"/>
      <c r="AW31" s="287"/>
      <c r="AX31" s="288"/>
      <c r="AY31" s="287"/>
      <c r="AZ31" s="290"/>
      <c r="BA31" s="295"/>
      <c r="BB31" s="292"/>
      <c r="BC31" s="287"/>
      <c r="BD31" s="292"/>
      <c r="BE31" s="287"/>
      <c r="BF31" s="292"/>
      <c r="BG31" s="287"/>
      <c r="BH31" s="292"/>
      <c r="BI31" s="268"/>
      <c r="BJ31" s="292"/>
      <c r="BK31" s="268"/>
      <c r="BL31" s="296"/>
    </row>
    <row r="32" spans="1:64" ht="12.75">
      <c r="A32" s="46" t="s">
        <v>49</v>
      </c>
      <c r="B32" s="47" t="s">
        <v>12</v>
      </c>
      <c r="C32" s="48">
        <v>8</v>
      </c>
      <c r="D32" s="49">
        <v>0</v>
      </c>
      <c r="E32" s="50">
        <v>3</v>
      </c>
      <c r="F32" s="49">
        <v>0</v>
      </c>
      <c r="G32" s="50">
        <v>4</v>
      </c>
      <c r="H32" s="49">
        <v>0</v>
      </c>
      <c r="I32" s="50">
        <v>4</v>
      </c>
      <c r="J32" s="49">
        <v>0</v>
      </c>
      <c r="K32" s="48">
        <v>3</v>
      </c>
      <c r="L32" s="54">
        <v>0</v>
      </c>
      <c r="M32" s="51">
        <v>3</v>
      </c>
      <c r="N32" s="49">
        <v>0</v>
      </c>
      <c r="O32" s="48">
        <v>3</v>
      </c>
      <c r="P32" s="49">
        <v>0</v>
      </c>
      <c r="Q32" s="50">
        <v>3</v>
      </c>
      <c r="R32" s="49">
        <v>0</v>
      </c>
      <c r="S32" s="50">
        <v>4</v>
      </c>
      <c r="T32" s="49">
        <v>0</v>
      </c>
      <c r="U32" s="55">
        <v>1</v>
      </c>
      <c r="V32" s="49">
        <v>0</v>
      </c>
      <c r="W32" s="50">
        <v>4</v>
      </c>
      <c r="X32" s="49">
        <v>0</v>
      </c>
      <c r="Y32" s="50">
        <v>6</v>
      </c>
      <c r="Z32" s="52">
        <v>0</v>
      </c>
      <c r="AA32" s="50">
        <v>5</v>
      </c>
      <c r="AB32" s="52">
        <v>0</v>
      </c>
      <c r="AC32" s="32">
        <v>0</v>
      </c>
      <c r="AD32" s="49">
        <v>0</v>
      </c>
      <c r="AE32" s="83">
        <v>2</v>
      </c>
      <c r="AF32" s="49">
        <v>0</v>
      </c>
      <c r="AG32" s="80">
        <v>7</v>
      </c>
      <c r="AH32" s="49">
        <v>0</v>
      </c>
      <c r="AI32" s="80">
        <v>5</v>
      </c>
      <c r="AJ32" s="49">
        <v>0</v>
      </c>
      <c r="AK32" s="80">
        <v>4</v>
      </c>
      <c r="AL32" s="49">
        <v>0</v>
      </c>
      <c r="AM32" s="80">
        <v>1</v>
      </c>
      <c r="AN32" s="49">
        <v>0</v>
      </c>
      <c r="AO32" s="297"/>
      <c r="AP32" s="288"/>
      <c r="AQ32" s="297"/>
      <c r="AR32" s="288"/>
      <c r="AS32" s="287"/>
      <c r="AT32" s="288"/>
      <c r="AU32" s="287"/>
      <c r="AV32" s="288"/>
      <c r="AW32" s="287"/>
      <c r="AX32" s="288"/>
      <c r="AY32" s="287"/>
      <c r="AZ32" s="290"/>
      <c r="BA32" s="295"/>
      <c r="BB32" s="292"/>
      <c r="BC32" s="287"/>
      <c r="BD32" s="292"/>
      <c r="BE32" s="287"/>
      <c r="BF32" s="292"/>
      <c r="BG32" s="287"/>
      <c r="BH32" s="292"/>
      <c r="BI32" s="268"/>
      <c r="BJ32" s="292"/>
      <c r="BK32" s="268"/>
      <c r="BL32" s="296"/>
    </row>
    <row r="33" spans="1:64" ht="12.75">
      <c r="A33" s="46" t="s">
        <v>50</v>
      </c>
      <c r="B33" s="47" t="s">
        <v>22</v>
      </c>
      <c r="C33" s="48">
        <v>1</v>
      </c>
      <c r="D33" s="49">
        <v>0</v>
      </c>
      <c r="E33" s="50">
        <v>2</v>
      </c>
      <c r="F33" s="49">
        <v>0</v>
      </c>
      <c r="G33" s="50">
        <v>1</v>
      </c>
      <c r="H33" s="49">
        <v>0</v>
      </c>
      <c r="I33" s="50">
        <v>1</v>
      </c>
      <c r="J33" s="49">
        <v>0</v>
      </c>
      <c r="K33" s="48">
        <v>1</v>
      </c>
      <c r="L33" s="54">
        <v>0</v>
      </c>
      <c r="M33" s="51">
        <v>1</v>
      </c>
      <c r="N33" s="49">
        <v>0</v>
      </c>
      <c r="O33" s="48">
        <v>3</v>
      </c>
      <c r="P33" s="49">
        <v>0</v>
      </c>
      <c r="Q33" s="50">
        <v>2</v>
      </c>
      <c r="R33" s="49">
        <v>0</v>
      </c>
      <c r="S33" s="50">
        <v>1</v>
      </c>
      <c r="T33" s="49">
        <v>0</v>
      </c>
      <c r="U33" s="55">
        <v>0</v>
      </c>
      <c r="V33" s="49">
        <v>0</v>
      </c>
      <c r="W33" s="50">
        <v>0</v>
      </c>
      <c r="X33" s="49">
        <v>0</v>
      </c>
      <c r="Y33" s="50">
        <v>0</v>
      </c>
      <c r="Z33" s="52">
        <v>0</v>
      </c>
      <c r="AA33" s="50">
        <v>2</v>
      </c>
      <c r="AB33" s="52">
        <v>0</v>
      </c>
      <c r="AC33" s="32">
        <v>1</v>
      </c>
      <c r="AD33" s="49">
        <v>0</v>
      </c>
      <c r="AE33" s="83">
        <v>1</v>
      </c>
      <c r="AF33" s="49">
        <v>0</v>
      </c>
      <c r="AG33" s="80">
        <v>5</v>
      </c>
      <c r="AH33" s="49">
        <v>0</v>
      </c>
      <c r="AI33" s="80">
        <v>2</v>
      </c>
      <c r="AJ33" s="49">
        <v>0</v>
      </c>
      <c r="AK33" s="80">
        <v>1</v>
      </c>
      <c r="AL33" s="49">
        <v>0</v>
      </c>
      <c r="AM33" s="80">
        <v>1</v>
      </c>
      <c r="AN33" s="49">
        <v>0</v>
      </c>
      <c r="AO33" s="297"/>
      <c r="AP33" s="288"/>
      <c r="AQ33" s="297"/>
      <c r="AR33" s="288"/>
      <c r="AS33" s="287"/>
      <c r="AT33" s="288"/>
      <c r="AU33" s="287"/>
      <c r="AV33" s="288"/>
      <c r="AW33" s="287"/>
      <c r="AX33" s="288"/>
      <c r="AY33" s="287"/>
      <c r="AZ33" s="290"/>
      <c r="BA33" s="295"/>
      <c r="BB33" s="292"/>
      <c r="BC33" s="287"/>
      <c r="BD33" s="292"/>
      <c r="BE33" s="287"/>
      <c r="BF33" s="292"/>
      <c r="BG33" s="287"/>
      <c r="BH33" s="292"/>
      <c r="BI33" s="268"/>
      <c r="BJ33" s="292"/>
      <c r="BK33" s="268"/>
      <c r="BL33" s="296"/>
    </row>
    <row r="34" spans="1:64" ht="13.5" thickBot="1">
      <c r="A34" s="59" t="s">
        <v>46</v>
      </c>
      <c r="B34" s="108" t="s">
        <v>13</v>
      </c>
      <c r="C34" s="104">
        <v>58</v>
      </c>
      <c r="D34" s="60">
        <v>0</v>
      </c>
      <c r="E34" s="61">
        <v>47</v>
      </c>
      <c r="F34" s="60">
        <v>0</v>
      </c>
      <c r="G34" s="61">
        <v>38</v>
      </c>
      <c r="H34" s="60">
        <v>0</v>
      </c>
      <c r="I34" s="61">
        <v>39</v>
      </c>
      <c r="J34" s="60">
        <v>0</v>
      </c>
      <c r="K34" s="104">
        <v>37</v>
      </c>
      <c r="L34" s="109">
        <v>0</v>
      </c>
      <c r="M34" s="62">
        <v>33</v>
      </c>
      <c r="N34" s="60">
        <v>0</v>
      </c>
      <c r="O34" s="104">
        <v>24</v>
      </c>
      <c r="P34" s="60">
        <v>0</v>
      </c>
      <c r="Q34" s="61">
        <v>37</v>
      </c>
      <c r="R34" s="60">
        <v>0</v>
      </c>
      <c r="S34" s="61">
        <v>28</v>
      </c>
      <c r="T34" s="60">
        <v>0</v>
      </c>
      <c r="U34" s="110">
        <v>37</v>
      </c>
      <c r="V34" s="60">
        <v>0</v>
      </c>
      <c r="W34" s="61">
        <v>45</v>
      </c>
      <c r="X34" s="60">
        <v>0</v>
      </c>
      <c r="Y34" s="61">
        <v>52</v>
      </c>
      <c r="Z34" s="111">
        <v>0</v>
      </c>
      <c r="AA34" s="61">
        <v>62</v>
      </c>
      <c r="AB34" s="111">
        <v>0</v>
      </c>
      <c r="AC34" s="33">
        <v>37</v>
      </c>
      <c r="AD34" s="60">
        <v>0</v>
      </c>
      <c r="AE34" s="112">
        <v>39</v>
      </c>
      <c r="AF34" s="60">
        <v>0</v>
      </c>
      <c r="AG34" s="113">
        <v>22</v>
      </c>
      <c r="AH34" s="60">
        <v>0</v>
      </c>
      <c r="AI34" s="113">
        <v>25</v>
      </c>
      <c r="AJ34" s="60">
        <v>0</v>
      </c>
      <c r="AK34" s="113">
        <v>15</v>
      </c>
      <c r="AL34" s="60">
        <v>0</v>
      </c>
      <c r="AM34" s="113">
        <v>15</v>
      </c>
      <c r="AN34" s="60">
        <v>0</v>
      </c>
      <c r="AO34" s="298"/>
      <c r="AP34" s="299"/>
      <c r="AQ34" s="298"/>
      <c r="AR34" s="299"/>
      <c r="AS34" s="300"/>
      <c r="AT34" s="299"/>
      <c r="AU34" s="300"/>
      <c r="AV34" s="299"/>
      <c r="AW34" s="300"/>
      <c r="AX34" s="299"/>
      <c r="AY34" s="300"/>
      <c r="AZ34" s="301"/>
      <c r="BA34" s="302"/>
      <c r="BB34" s="303"/>
      <c r="BC34" s="300"/>
      <c r="BD34" s="303"/>
      <c r="BE34" s="300"/>
      <c r="BF34" s="303"/>
      <c r="BG34" s="300"/>
      <c r="BH34" s="303"/>
      <c r="BI34" s="280"/>
      <c r="BJ34" s="303"/>
      <c r="BK34" s="280"/>
      <c r="BL34" s="304"/>
    </row>
    <row r="35" spans="1:64" s="155" customFormat="1" ht="12" thickTop="1">
      <c r="A35" s="154"/>
      <c r="B35" s="154"/>
      <c r="C35" s="151">
        <f aca="true" t="shared" si="0" ref="C35:AB35">SUM(C8:C34)</f>
        <v>649</v>
      </c>
      <c r="D35" s="151">
        <f t="shared" si="0"/>
        <v>0</v>
      </c>
      <c r="E35" s="151">
        <f t="shared" si="0"/>
        <v>616</v>
      </c>
      <c r="F35" s="151">
        <f t="shared" si="0"/>
        <v>0</v>
      </c>
      <c r="G35" s="151">
        <f t="shared" si="0"/>
        <v>569</v>
      </c>
      <c r="H35" s="151">
        <f t="shared" si="0"/>
        <v>0</v>
      </c>
      <c r="I35" s="151">
        <f t="shared" si="0"/>
        <v>584</v>
      </c>
      <c r="J35" s="151">
        <f t="shared" si="0"/>
        <v>0</v>
      </c>
      <c r="K35" s="151">
        <f t="shared" si="0"/>
        <v>510</v>
      </c>
      <c r="L35" s="151">
        <f t="shared" si="0"/>
        <v>0</v>
      </c>
      <c r="M35" s="151">
        <f t="shared" si="0"/>
        <v>522</v>
      </c>
      <c r="N35" s="151">
        <f t="shared" si="0"/>
        <v>0</v>
      </c>
      <c r="O35" s="151">
        <f t="shared" si="0"/>
        <v>479</v>
      </c>
      <c r="P35" s="151">
        <f t="shared" si="0"/>
        <v>0</v>
      </c>
      <c r="Q35" s="151">
        <f t="shared" si="0"/>
        <v>535</v>
      </c>
      <c r="R35" s="151">
        <f t="shared" si="0"/>
        <v>0</v>
      </c>
      <c r="S35" s="151">
        <f t="shared" si="0"/>
        <v>532</v>
      </c>
      <c r="T35" s="151">
        <f t="shared" si="0"/>
        <v>0</v>
      </c>
      <c r="U35" s="151">
        <f t="shared" si="0"/>
        <v>473</v>
      </c>
      <c r="V35" s="151">
        <f t="shared" si="0"/>
        <v>0</v>
      </c>
      <c r="W35" s="151">
        <f t="shared" si="0"/>
        <v>515</v>
      </c>
      <c r="X35" s="151">
        <f t="shared" si="0"/>
        <v>1</v>
      </c>
      <c r="Y35" s="151">
        <f>SUM(Y8:Y34)</f>
        <v>527</v>
      </c>
      <c r="Z35" s="151">
        <f t="shared" si="0"/>
        <v>1</v>
      </c>
      <c r="AA35" s="151">
        <f t="shared" si="0"/>
        <v>618</v>
      </c>
      <c r="AB35" s="151">
        <f t="shared" si="0"/>
        <v>0</v>
      </c>
      <c r="AC35" s="151">
        <f aca="true" t="shared" si="1" ref="AC35:AH35">SUM(AC8:AC34)</f>
        <v>539</v>
      </c>
      <c r="AD35" s="151">
        <f t="shared" si="1"/>
        <v>0</v>
      </c>
      <c r="AE35" s="151">
        <f t="shared" si="1"/>
        <v>505</v>
      </c>
      <c r="AF35" s="151">
        <f t="shared" si="1"/>
        <v>0</v>
      </c>
      <c r="AG35" s="151">
        <f t="shared" si="1"/>
        <v>532</v>
      </c>
      <c r="AH35" s="151">
        <f t="shared" si="1"/>
        <v>1</v>
      </c>
      <c r="AI35" s="151">
        <f aca="true" t="shared" si="2" ref="AI35:AN35">SUM(AI8:AI34)</f>
        <v>291</v>
      </c>
      <c r="AJ35" s="151">
        <f t="shared" si="2"/>
        <v>0</v>
      </c>
      <c r="AK35" s="151">
        <f t="shared" si="2"/>
        <v>226</v>
      </c>
      <c r="AL35" s="151">
        <f t="shared" si="2"/>
        <v>0</v>
      </c>
      <c r="AM35" s="151">
        <f>SUM(AM8:AM34)</f>
        <v>250</v>
      </c>
      <c r="AN35" s="151">
        <f t="shared" si="2"/>
        <v>0</v>
      </c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</row>
    <row r="36" spans="1:64" s="153" customFormat="1" ht="11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7">
        <f aca="true" t="shared" si="3" ref="O36:AB36">O35+M35+K35+I35+G35+E35</f>
        <v>3280</v>
      </c>
      <c r="P36" s="157">
        <f t="shared" si="3"/>
        <v>0</v>
      </c>
      <c r="Q36" s="157">
        <f t="shared" si="3"/>
        <v>3199</v>
      </c>
      <c r="R36" s="157">
        <f t="shared" si="3"/>
        <v>0</v>
      </c>
      <c r="S36" s="157">
        <f t="shared" si="3"/>
        <v>3162</v>
      </c>
      <c r="T36" s="157">
        <f t="shared" si="3"/>
        <v>0</v>
      </c>
      <c r="U36" s="157">
        <f t="shared" si="3"/>
        <v>3051</v>
      </c>
      <c r="V36" s="157">
        <f t="shared" si="3"/>
        <v>0</v>
      </c>
      <c r="W36" s="157">
        <f t="shared" si="3"/>
        <v>3056</v>
      </c>
      <c r="X36" s="157">
        <f t="shared" si="3"/>
        <v>1</v>
      </c>
      <c r="Y36" s="157">
        <f>Y35+W35+U35+S35+Q35+O35</f>
        <v>3061</v>
      </c>
      <c r="Z36" s="157">
        <f t="shared" si="3"/>
        <v>2</v>
      </c>
      <c r="AA36" s="157">
        <f>AA35+Y35+W35+U35+S35+Q35</f>
        <v>3200</v>
      </c>
      <c r="AB36" s="157">
        <f t="shared" si="3"/>
        <v>2</v>
      </c>
      <c r="AC36" s="157">
        <f aca="true" t="shared" si="4" ref="AC36:AH36">AC35+AA35+Y35+W35+U35+S35</f>
        <v>3204</v>
      </c>
      <c r="AD36" s="157">
        <f t="shared" si="4"/>
        <v>2</v>
      </c>
      <c r="AE36" s="157">
        <f t="shared" si="4"/>
        <v>3177</v>
      </c>
      <c r="AF36" s="157">
        <f t="shared" si="4"/>
        <v>2</v>
      </c>
      <c r="AG36" s="157">
        <f t="shared" si="4"/>
        <v>3236</v>
      </c>
      <c r="AH36" s="157">
        <f t="shared" si="4"/>
        <v>3</v>
      </c>
      <c r="AI36" s="157">
        <f aca="true" t="shared" si="5" ref="AI36:AN36">AI35+AG35+AE35+AC35+AA35+Y35</f>
        <v>3012</v>
      </c>
      <c r="AJ36" s="157">
        <f t="shared" si="5"/>
        <v>2</v>
      </c>
      <c r="AK36" s="157">
        <f t="shared" si="5"/>
        <v>2711</v>
      </c>
      <c r="AL36" s="157">
        <f t="shared" si="5"/>
        <v>1</v>
      </c>
      <c r="AM36" s="157">
        <f t="shared" si="5"/>
        <v>2343</v>
      </c>
      <c r="AN36" s="157">
        <f t="shared" si="5"/>
        <v>1</v>
      </c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</row>
    <row r="37" spans="1:64" ht="48">
      <c r="A37" s="36" t="s">
        <v>124</v>
      </c>
      <c r="F37" s="64">
        <v>1</v>
      </c>
      <c r="G37" s="64"/>
      <c r="H37" s="64">
        <v>1</v>
      </c>
      <c r="I37" s="64"/>
      <c r="J37" s="64">
        <v>1</v>
      </c>
      <c r="K37" s="64"/>
      <c r="L37" s="64">
        <v>1</v>
      </c>
      <c r="M37" s="64"/>
      <c r="N37" s="64">
        <v>1</v>
      </c>
      <c r="P37" s="64">
        <f>SUM(O36-P36)/O36</f>
        <v>1</v>
      </c>
      <c r="R37" s="64">
        <f>SUM(Q36-R36)/Q36</f>
        <v>1</v>
      </c>
      <c r="T37" s="64">
        <f>SUM(S36-T36)/S36</f>
        <v>1</v>
      </c>
      <c r="V37" s="64">
        <f>SUM(U36-V36)/U36</f>
        <v>1</v>
      </c>
      <c r="X37" s="64">
        <f>SUM(W36-X36)/W36</f>
        <v>0.99967277486911</v>
      </c>
      <c r="Z37" s="64">
        <f>SUM(Y36-Z36)/Y36</f>
        <v>0.9993466187520418</v>
      </c>
      <c r="AB37" s="64">
        <f>SUM(AA36-AB36)/AA36</f>
        <v>0.999375</v>
      </c>
      <c r="AD37" s="64">
        <f>SUM(AC36-AD36)/AC36</f>
        <v>0.9993757802746567</v>
      </c>
      <c r="AF37" s="64">
        <f>SUM(AE36-AF36)/AE36</f>
        <v>0.9993704752911552</v>
      </c>
      <c r="AH37" s="64">
        <f>SUM(AG36-AH36)/AG36</f>
        <v>0.9990729295426453</v>
      </c>
      <c r="AJ37" s="64">
        <f>SUM(AI36-AJ36)/AI36</f>
        <v>0.99933598937583</v>
      </c>
      <c r="AL37" s="64">
        <f>SUM(AK36-AL36)/AK36</f>
        <v>0.99963113242346</v>
      </c>
      <c r="AN37" s="64">
        <f>SUM(AM36-AN36)/AM36</f>
        <v>0.9995731967562953</v>
      </c>
      <c r="AO37" s="309"/>
      <c r="AP37" s="310"/>
      <c r="AQ37" s="309"/>
      <c r="AR37" s="310"/>
      <c r="AS37" s="309"/>
      <c r="AT37" s="310"/>
      <c r="AU37" s="309"/>
      <c r="AV37" s="310"/>
      <c r="AW37" s="309"/>
      <c r="AX37" s="310"/>
      <c r="AY37" s="309"/>
      <c r="AZ37" s="310"/>
      <c r="BA37" s="309"/>
      <c r="BB37" s="310"/>
      <c r="BC37" s="309"/>
      <c r="BD37" s="310"/>
      <c r="BE37" s="309"/>
      <c r="BF37" s="310"/>
      <c r="BG37" s="309"/>
      <c r="BH37" s="310"/>
      <c r="BI37" s="309"/>
      <c r="BJ37" s="310"/>
      <c r="BK37" s="309"/>
      <c r="BL37" s="310"/>
    </row>
    <row r="39" ht="11.25">
      <c r="Z39" s="65"/>
    </row>
    <row r="48" ht="11.25">
      <c r="A48" s="44" t="s">
        <v>74</v>
      </c>
    </row>
    <row r="49" ht="11.25">
      <c r="A49" s="44" t="s">
        <v>60</v>
      </c>
    </row>
    <row r="50" ht="11.25">
      <c r="A50" s="41"/>
    </row>
    <row r="51" ht="11.25">
      <c r="A51" s="41" t="s">
        <v>73</v>
      </c>
    </row>
    <row r="52" ht="11.25">
      <c r="A52" s="41" t="s">
        <v>68</v>
      </c>
    </row>
    <row r="53" ht="11.25">
      <c r="A53" s="41" t="s">
        <v>69</v>
      </c>
    </row>
    <row r="54" ht="11.25">
      <c r="A54" s="41" t="s">
        <v>70</v>
      </c>
    </row>
    <row r="55" ht="11.25">
      <c r="A55" s="41" t="s">
        <v>71</v>
      </c>
    </row>
    <row r="56" ht="11.25">
      <c r="A56" s="41" t="s">
        <v>72</v>
      </c>
    </row>
  </sheetData>
  <sheetProtection selectLockedCells="1" selectUnlockedCells="1"/>
  <mergeCells count="38">
    <mergeCell ref="BG6:BH6"/>
    <mergeCell ref="BC6:BD6"/>
    <mergeCell ref="AY6:AZ6"/>
    <mergeCell ref="AS6:AT6"/>
    <mergeCell ref="S6:T6"/>
    <mergeCell ref="Y6:Z6"/>
    <mergeCell ref="W6:X6"/>
    <mergeCell ref="AA6:AB6"/>
    <mergeCell ref="AG6:AH6"/>
    <mergeCell ref="AQ6:AR6"/>
    <mergeCell ref="BE6:BF6"/>
    <mergeCell ref="BA6:BB6"/>
    <mergeCell ref="U6:V6"/>
    <mergeCell ref="AM6:AN6"/>
    <mergeCell ref="AI6:AJ6"/>
    <mergeCell ref="AW6:AX6"/>
    <mergeCell ref="AK6:AL6"/>
    <mergeCell ref="AC6:AD6"/>
    <mergeCell ref="I6:J6"/>
    <mergeCell ref="AO6:AP6"/>
    <mergeCell ref="K6:L6"/>
    <mergeCell ref="M6:N6"/>
    <mergeCell ref="B6:B7"/>
    <mergeCell ref="C6:D6"/>
    <mergeCell ref="E6:F6"/>
    <mergeCell ref="O6:P6"/>
    <mergeCell ref="Q6:R6"/>
    <mergeCell ref="AE6:AF6"/>
    <mergeCell ref="BK6:BL6"/>
    <mergeCell ref="A1:BL1"/>
    <mergeCell ref="A2:BL2"/>
    <mergeCell ref="A3:BL3"/>
    <mergeCell ref="A4:BL4"/>
    <mergeCell ref="A5:BL5"/>
    <mergeCell ref="BI6:BJ6"/>
    <mergeCell ref="AU6:AV6"/>
    <mergeCell ref="A6:A7"/>
    <mergeCell ref="G6:H6"/>
  </mergeCells>
  <printOptions/>
  <pageMargins left="0.75" right="0.75" top="1" bottom="1" header="0.5" footer="0.5"/>
  <pageSetup horizontalDpi="600" verticalDpi="600" orientation="portrait" r:id="rId1"/>
  <headerFooter alignWithMargins="0">
    <oddFooter>&amp;CREDACTED
CONFIDENTAL PER WAC 480-07-160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7"/>
  <sheetViews>
    <sheetView view="pageLayout" zoomScaleNormal="94" workbookViewId="0" topLeftCell="BZ79">
      <selection activeCell="BJ17" sqref="BJ17"/>
    </sheetView>
  </sheetViews>
  <sheetFormatPr defaultColWidth="9.140625" defaultRowHeight="12.75"/>
  <cols>
    <col min="1" max="1" width="13.00390625" style="44" customWidth="1"/>
    <col min="2" max="2" width="6.8515625" style="44" bestFit="1" customWidth="1"/>
    <col min="3" max="23" width="6.8515625" style="44" hidden="1" customWidth="1"/>
    <col min="24" max="24" width="5.421875" style="44" hidden="1" customWidth="1"/>
    <col min="25" max="25" width="6.421875" style="44" hidden="1" customWidth="1"/>
    <col min="26" max="26" width="4.57421875" style="44" hidden="1" customWidth="1"/>
    <col min="27" max="27" width="5.57421875" style="44" hidden="1" customWidth="1"/>
    <col min="28" max="28" width="6.57421875" style="44" hidden="1" customWidth="1"/>
    <col min="29" max="29" width="4.7109375" style="44" hidden="1" customWidth="1"/>
    <col min="30" max="30" width="5.57421875" style="44" hidden="1" customWidth="1"/>
    <col min="31" max="31" width="6.57421875" style="44" hidden="1" customWidth="1"/>
    <col min="32" max="32" width="4.7109375" style="44" hidden="1" customWidth="1"/>
    <col min="33" max="33" width="5.57421875" style="41" hidden="1" customWidth="1"/>
    <col min="34" max="34" width="6.57421875" style="41" hidden="1" customWidth="1"/>
    <col min="35" max="35" width="4.7109375" style="41" hidden="1" customWidth="1"/>
    <col min="36" max="36" width="5.57421875" style="41" hidden="1" customWidth="1"/>
    <col min="37" max="37" width="6.57421875" style="41" hidden="1" customWidth="1"/>
    <col min="38" max="38" width="4.7109375" style="41" hidden="1" customWidth="1"/>
    <col min="39" max="39" width="5.57421875" style="41" hidden="1" customWidth="1"/>
    <col min="40" max="40" width="6.57421875" style="41" hidden="1" customWidth="1"/>
    <col min="41" max="41" width="4.7109375" style="41" hidden="1" customWidth="1"/>
    <col min="42" max="42" width="5.57421875" style="41" hidden="1" customWidth="1"/>
    <col min="43" max="43" width="6.421875" style="41" hidden="1" customWidth="1"/>
    <col min="44" max="44" width="4.7109375" style="41" hidden="1" customWidth="1"/>
    <col min="45" max="45" width="5.57421875" style="41" hidden="1" customWidth="1"/>
    <col min="46" max="46" width="6.421875" style="41" hidden="1" customWidth="1"/>
    <col min="47" max="47" width="4.7109375" style="41" hidden="1" customWidth="1"/>
    <col min="48" max="48" width="5.421875" style="41" hidden="1" customWidth="1"/>
    <col min="49" max="49" width="6.00390625" style="41" hidden="1" customWidth="1"/>
    <col min="50" max="50" width="4.57421875" style="41" hidden="1" customWidth="1"/>
    <col min="51" max="51" width="5.57421875" style="41" hidden="1" customWidth="1"/>
    <col min="52" max="52" width="6.421875" style="41" hidden="1" customWidth="1"/>
    <col min="53" max="53" width="4.7109375" style="41" hidden="1" customWidth="1"/>
    <col min="54" max="54" width="5.57421875" style="41" hidden="1" customWidth="1"/>
    <col min="55" max="55" width="6.421875" style="41" hidden="1" customWidth="1"/>
    <col min="56" max="56" width="4.7109375" style="41" hidden="1" customWidth="1"/>
    <col min="57" max="57" width="5.57421875" style="41" hidden="1" customWidth="1"/>
    <col min="58" max="58" width="6.421875" style="41" hidden="1" customWidth="1"/>
    <col min="59" max="59" width="7.8515625" style="41" hidden="1" customWidth="1"/>
    <col min="60" max="60" width="5.57421875" style="41" bestFit="1" customWidth="1"/>
    <col min="61" max="61" width="6.421875" style="41" bestFit="1" customWidth="1"/>
    <col min="62" max="62" width="7.8515625" style="41" customWidth="1"/>
    <col min="63" max="63" width="5.57421875" style="41" bestFit="1" customWidth="1"/>
    <col min="64" max="64" width="6.421875" style="41" bestFit="1" customWidth="1"/>
    <col min="65" max="65" width="7.8515625" style="41" customWidth="1"/>
    <col min="66" max="66" width="5.57421875" style="41" bestFit="1" customWidth="1"/>
    <col min="67" max="67" width="6.421875" style="41" bestFit="1" customWidth="1"/>
    <col min="68" max="68" width="7.8515625" style="41" customWidth="1"/>
    <col min="69" max="69" width="5.57421875" style="41" bestFit="1" customWidth="1"/>
    <col min="70" max="70" width="7.28125" style="41" bestFit="1" customWidth="1"/>
    <col min="71" max="71" width="7.8515625" style="41" customWidth="1"/>
    <col min="72" max="72" width="5.57421875" style="41" bestFit="1" customWidth="1"/>
    <col min="73" max="73" width="7.28125" style="41" bestFit="1" customWidth="1"/>
    <col min="74" max="77" width="7.8515625" style="41" customWidth="1"/>
    <col min="78" max="78" width="5.57421875" style="41" bestFit="1" customWidth="1"/>
    <col min="79" max="79" width="7.28125" style="41" bestFit="1" customWidth="1"/>
    <col min="80" max="80" width="7.8515625" style="41" customWidth="1"/>
    <col min="81" max="81" width="5.57421875" style="41" bestFit="1" customWidth="1"/>
    <col min="82" max="82" width="7.28125" style="41" bestFit="1" customWidth="1"/>
    <col min="83" max="83" width="7.8515625" style="41" customWidth="1"/>
    <col min="84" max="84" width="5.57421875" style="41" bestFit="1" customWidth="1"/>
    <col min="85" max="85" width="7.28125" style="41" bestFit="1" customWidth="1"/>
    <col min="86" max="86" width="7.8515625" style="41" customWidth="1"/>
    <col min="87" max="87" width="5.57421875" style="41" bestFit="1" customWidth="1"/>
    <col min="88" max="88" width="7.28125" style="41" bestFit="1" customWidth="1"/>
    <col min="89" max="89" width="7.8515625" style="41" customWidth="1"/>
    <col min="90" max="90" width="5.57421875" style="41" bestFit="1" customWidth="1"/>
    <col min="91" max="91" width="7.28125" style="41" bestFit="1" customWidth="1"/>
    <col min="92" max="92" width="7.8515625" style="41" customWidth="1"/>
    <col min="93" max="93" width="5.57421875" style="41" bestFit="1" customWidth="1"/>
    <col min="94" max="94" width="7.28125" style="41" bestFit="1" customWidth="1"/>
    <col min="95" max="95" width="7.8515625" style="41" customWidth="1"/>
    <col min="96" max="16384" width="9.140625" style="41" customWidth="1"/>
  </cols>
  <sheetData>
    <row r="1" spans="1:95" ht="13.5" customHeight="1">
      <c r="A1" s="256" t="s">
        <v>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</row>
    <row r="2" spans="1:95" ht="12">
      <c r="A2" s="256" t="s">
        <v>52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</row>
    <row r="3" spans="1:95" ht="12">
      <c r="A3" s="258" t="s">
        <v>191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</row>
    <row r="4" spans="1:95" ht="12">
      <c r="A4" s="256">
        <v>2012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</row>
    <row r="5" spans="1:95" s="44" customFormat="1" ht="13.5" customHeight="1" thickBot="1">
      <c r="A5" s="260" t="s">
        <v>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</row>
    <row r="6" spans="1:95" s="44" customFormat="1" ht="12" thickTop="1">
      <c r="A6" s="66"/>
      <c r="B6" s="67"/>
      <c r="C6" s="262">
        <v>40238</v>
      </c>
      <c r="D6" s="262"/>
      <c r="E6" s="262"/>
      <c r="F6" s="262">
        <v>40269</v>
      </c>
      <c r="G6" s="262"/>
      <c r="H6" s="262"/>
      <c r="I6" s="262">
        <v>40299</v>
      </c>
      <c r="J6" s="262"/>
      <c r="K6" s="262"/>
      <c r="L6" s="262">
        <v>40330</v>
      </c>
      <c r="M6" s="262"/>
      <c r="N6" s="262"/>
      <c r="O6" s="262">
        <v>40360</v>
      </c>
      <c r="P6" s="262"/>
      <c r="Q6" s="262"/>
      <c r="R6" s="262">
        <v>40391</v>
      </c>
      <c r="S6" s="262"/>
      <c r="T6" s="262"/>
      <c r="U6" s="262">
        <v>40422</v>
      </c>
      <c r="V6" s="262"/>
      <c r="W6" s="262"/>
      <c r="X6" s="262">
        <v>40452</v>
      </c>
      <c r="Y6" s="262"/>
      <c r="Z6" s="262"/>
      <c r="AA6" s="262">
        <v>40483</v>
      </c>
      <c r="AB6" s="262"/>
      <c r="AC6" s="262"/>
      <c r="AD6" s="262">
        <v>40513</v>
      </c>
      <c r="AE6" s="262"/>
      <c r="AF6" s="262"/>
      <c r="AG6" s="262">
        <v>40544</v>
      </c>
      <c r="AH6" s="262"/>
      <c r="AI6" s="262"/>
      <c r="AJ6" s="262">
        <v>40575</v>
      </c>
      <c r="AK6" s="262"/>
      <c r="AL6" s="262"/>
      <c r="AM6" s="262">
        <v>40603</v>
      </c>
      <c r="AN6" s="262"/>
      <c r="AO6" s="262"/>
      <c r="AP6" s="266">
        <v>40634</v>
      </c>
      <c r="AQ6" s="262"/>
      <c r="AR6" s="265"/>
      <c r="AS6" s="262">
        <v>40664</v>
      </c>
      <c r="AT6" s="262"/>
      <c r="AU6" s="265"/>
      <c r="AV6" s="262">
        <v>40695</v>
      </c>
      <c r="AW6" s="262"/>
      <c r="AX6" s="265"/>
      <c r="AY6" s="262">
        <v>40725</v>
      </c>
      <c r="AZ6" s="262"/>
      <c r="BA6" s="265"/>
      <c r="BB6" s="262">
        <v>40756</v>
      </c>
      <c r="BC6" s="262"/>
      <c r="BD6" s="265"/>
      <c r="BE6" s="262">
        <v>40787</v>
      </c>
      <c r="BF6" s="262"/>
      <c r="BG6" s="265"/>
      <c r="BH6" s="262">
        <v>40817</v>
      </c>
      <c r="BI6" s="262"/>
      <c r="BJ6" s="265"/>
      <c r="BK6" s="262">
        <v>40848</v>
      </c>
      <c r="BL6" s="262"/>
      <c r="BM6" s="265"/>
      <c r="BN6" s="264">
        <v>40878</v>
      </c>
      <c r="BO6" s="264"/>
      <c r="BP6" s="253"/>
      <c r="BQ6" s="264">
        <v>40909</v>
      </c>
      <c r="BR6" s="264"/>
      <c r="BS6" s="264"/>
      <c r="BT6" s="263">
        <v>40940</v>
      </c>
      <c r="BU6" s="264"/>
      <c r="BV6" s="253"/>
      <c r="BW6" s="264">
        <v>40969</v>
      </c>
      <c r="BX6" s="264"/>
      <c r="BY6" s="267"/>
      <c r="BZ6" s="264">
        <v>41000</v>
      </c>
      <c r="CA6" s="264"/>
      <c r="CB6" s="253"/>
      <c r="CC6" s="253">
        <v>41030</v>
      </c>
      <c r="CD6" s="254"/>
      <c r="CE6" s="254"/>
      <c r="CF6" s="253">
        <v>41061</v>
      </c>
      <c r="CG6" s="254"/>
      <c r="CH6" s="254"/>
      <c r="CI6" s="253">
        <v>41091</v>
      </c>
      <c r="CJ6" s="254"/>
      <c r="CK6" s="254"/>
      <c r="CL6" s="253">
        <v>41122</v>
      </c>
      <c r="CM6" s="254"/>
      <c r="CN6" s="254"/>
      <c r="CO6" s="253">
        <v>41153</v>
      </c>
      <c r="CP6" s="254"/>
      <c r="CQ6" s="255"/>
    </row>
    <row r="7" spans="1:95" s="44" customFormat="1" ht="12">
      <c r="A7" s="68"/>
      <c r="B7" s="69"/>
      <c r="C7" s="70" t="s">
        <v>54</v>
      </c>
      <c r="D7" s="70" t="s">
        <v>54</v>
      </c>
      <c r="E7" s="70" t="s">
        <v>55</v>
      </c>
      <c r="F7" s="70" t="s">
        <v>54</v>
      </c>
      <c r="G7" s="70" t="s">
        <v>54</v>
      </c>
      <c r="H7" s="70" t="s">
        <v>55</v>
      </c>
      <c r="I7" s="70" t="s">
        <v>54</v>
      </c>
      <c r="J7" s="70" t="s">
        <v>54</v>
      </c>
      <c r="K7" s="70" t="s">
        <v>55</v>
      </c>
      <c r="L7" s="70" t="s">
        <v>54</v>
      </c>
      <c r="M7" s="70" t="s">
        <v>54</v>
      </c>
      <c r="N7" s="70" t="s">
        <v>55</v>
      </c>
      <c r="O7" s="70" t="s">
        <v>54</v>
      </c>
      <c r="P7" s="70" t="s">
        <v>54</v>
      </c>
      <c r="Q7" s="70" t="s">
        <v>55</v>
      </c>
      <c r="R7" s="70" t="s">
        <v>54</v>
      </c>
      <c r="S7" s="70" t="s">
        <v>54</v>
      </c>
      <c r="T7" s="70" t="s">
        <v>55</v>
      </c>
      <c r="U7" s="70" t="s">
        <v>54</v>
      </c>
      <c r="V7" s="70" t="s">
        <v>54</v>
      </c>
      <c r="W7" s="70" t="s">
        <v>55</v>
      </c>
      <c r="X7" s="70" t="s">
        <v>54</v>
      </c>
      <c r="Y7" s="70" t="s">
        <v>54</v>
      </c>
      <c r="Z7" s="70" t="s">
        <v>55</v>
      </c>
      <c r="AA7" s="70" t="s">
        <v>54</v>
      </c>
      <c r="AB7" s="70" t="s">
        <v>54</v>
      </c>
      <c r="AC7" s="70" t="s">
        <v>55</v>
      </c>
      <c r="AD7" s="70" t="s">
        <v>54</v>
      </c>
      <c r="AE7" s="70" t="s">
        <v>54</v>
      </c>
      <c r="AF7" s="70" t="s">
        <v>55</v>
      </c>
      <c r="AG7" s="70" t="s">
        <v>54</v>
      </c>
      <c r="AH7" s="70" t="s">
        <v>54</v>
      </c>
      <c r="AI7" s="70" t="s">
        <v>55</v>
      </c>
      <c r="AJ7" s="70" t="s">
        <v>54</v>
      </c>
      <c r="AK7" s="70" t="s">
        <v>54</v>
      </c>
      <c r="AL7" s="70" t="s">
        <v>55</v>
      </c>
      <c r="AM7" s="70" t="s">
        <v>54</v>
      </c>
      <c r="AN7" s="70" t="s">
        <v>54</v>
      </c>
      <c r="AO7" s="70" t="s">
        <v>55</v>
      </c>
      <c r="AP7" s="81" t="s">
        <v>54</v>
      </c>
      <c r="AQ7" s="70" t="s">
        <v>54</v>
      </c>
      <c r="AR7" s="84" t="s">
        <v>55</v>
      </c>
      <c r="AS7" s="70" t="s">
        <v>54</v>
      </c>
      <c r="AT7" s="70" t="s">
        <v>54</v>
      </c>
      <c r="AU7" s="84" t="s">
        <v>55</v>
      </c>
      <c r="AV7" s="70" t="s">
        <v>54</v>
      </c>
      <c r="AW7" s="70" t="s">
        <v>54</v>
      </c>
      <c r="AX7" s="84" t="s">
        <v>55</v>
      </c>
      <c r="AY7" s="70" t="s">
        <v>54</v>
      </c>
      <c r="AZ7" s="70" t="s">
        <v>54</v>
      </c>
      <c r="BA7" s="84" t="s">
        <v>55</v>
      </c>
      <c r="BB7" s="70" t="s">
        <v>54</v>
      </c>
      <c r="BC7" s="70" t="s">
        <v>54</v>
      </c>
      <c r="BD7" s="84" t="s">
        <v>55</v>
      </c>
      <c r="BE7" s="70" t="s">
        <v>54</v>
      </c>
      <c r="BF7" s="70" t="s">
        <v>54</v>
      </c>
      <c r="BG7" s="84" t="s">
        <v>55</v>
      </c>
      <c r="BH7" s="70" t="s">
        <v>54</v>
      </c>
      <c r="BI7" s="70" t="s">
        <v>54</v>
      </c>
      <c r="BJ7" s="84" t="s">
        <v>55</v>
      </c>
      <c r="BK7" s="70" t="s">
        <v>54</v>
      </c>
      <c r="BL7" s="70" t="s">
        <v>54</v>
      </c>
      <c r="BM7" s="84" t="s">
        <v>55</v>
      </c>
      <c r="BN7" s="139" t="s">
        <v>54</v>
      </c>
      <c r="BO7" s="139" t="s">
        <v>54</v>
      </c>
      <c r="BP7" s="144" t="s">
        <v>55</v>
      </c>
      <c r="BQ7" s="139" t="s">
        <v>54</v>
      </c>
      <c r="BR7" s="139" t="s">
        <v>54</v>
      </c>
      <c r="BS7" s="139" t="s">
        <v>55</v>
      </c>
      <c r="BT7" s="146" t="s">
        <v>54</v>
      </c>
      <c r="BU7" s="139" t="s">
        <v>54</v>
      </c>
      <c r="BV7" s="144" t="s">
        <v>55</v>
      </c>
      <c r="BW7" s="139" t="s">
        <v>54</v>
      </c>
      <c r="BX7" s="139" t="s">
        <v>54</v>
      </c>
      <c r="BY7" s="140" t="s">
        <v>55</v>
      </c>
      <c r="BZ7" s="139" t="s">
        <v>54</v>
      </c>
      <c r="CA7" s="139" t="s">
        <v>54</v>
      </c>
      <c r="CB7" s="144" t="s">
        <v>55</v>
      </c>
      <c r="CC7" s="144" t="s">
        <v>54</v>
      </c>
      <c r="CD7" s="170" t="s">
        <v>54</v>
      </c>
      <c r="CE7" s="170" t="s">
        <v>55</v>
      </c>
      <c r="CF7" s="144" t="s">
        <v>54</v>
      </c>
      <c r="CG7" s="170" t="s">
        <v>54</v>
      </c>
      <c r="CH7" s="170" t="s">
        <v>55</v>
      </c>
      <c r="CI7" s="144" t="s">
        <v>54</v>
      </c>
      <c r="CJ7" s="170" t="s">
        <v>54</v>
      </c>
      <c r="CK7" s="170" t="s">
        <v>55</v>
      </c>
      <c r="CL7" s="144" t="s">
        <v>54</v>
      </c>
      <c r="CM7" s="170" t="s">
        <v>54</v>
      </c>
      <c r="CN7" s="170" t="s">
        <v>55</v>
      </c>
      <c r="CO7" s="144" t="s">
        <v>54</v>
      </c>
      <c r="CP7" s="170" t="s">
        <v>54</v>
      </c>
      <c r="CQ7" s="171" t="s">
        <v>55</v>
      </c>
    </row>
    <row r="8" spans="1:95" s="44" customFormat="1" ht="12">
      <c r="A8" s="115" t="s">
        <v>51</v>
      </c>
      <c r="B8" s="116" t="s">
        <v>25</v>
      </c>
      <c r="C8" s="117" t="s">
        <v>56</v>
      </c>
      <c r="D8" s="117" t="s">
        <v>53</v>
      </c>
      <c r="E8" s="118" t="s">
        <v>57</v>
      </c>
      <c r="F8" s="117" t="s">
        <v>56</v>
      </c>
      <c r="G8" s="117" t="s">
        <v>53</v>
      </c>
      <c r="H8" s="118" t="s">
        <v>57</v>
      </c>
      <c r="I8" s="117" t="s">
        <v>56</v>
      </c>
      <c r="J8" s="117" t="s">
        <v>53</v>
      </c>
      <c r="K8" s="118" t="s">
        <v>57</v>
      </c>
      <c r="L8" s="117" t="s">
        <v>56</v>
      </c>
      <c r="M8" s="117" t="s">
        <v>53</v>
      </c>
      <c r="N8" s="118" t="s">
        <v>57</v>
      </c>
      <c r="O8" s="117" t="s">
        <v>56</v>
      </c>
      <c r="P8" s="117" t="s">
        <v>53</v>
      </c>
      <c r="Q8" s="118" t="s">
        <v>57</v>
      </c>
      <c r="R8" s="117" t="s">
        <v>56</v>
      </c>
      <c r="S8" s="117" t="s">
        <v>53</v>
      </c>
      <c r="T8" s="118" t="s">
        <v>57</v>
      </c>
      <c r="U8" s="117" t="s">
        <v>56</v>
      </c>
      <c r="V8" s="117" t="s">
        <v>53</v>
      </c>
      <c r="W8" s="118" t="s">
        <v>57</v>
      </c>
      <c r="X8" s="117" t="s">
        <v>56</v>
      </c>
      <c r="Y8" s="117" t="s">
        <v>53</v>
      </c>
      <c r="Z8" s="118" t="s">
        <v>57</v>
      </c>
      <c r="AA8" s="117" t="s">
        <v>56</v>
      </c>
      <c r="AB8" s="117" t="s">
        <v>53</v>
      </c>
      <c r="AC8" s="118" t="s">
        <v>57</v>
      </c>
      <c r="AD8" s="117" t="s">
        <v>56</v>
      </c>
      <c r="AE8" s="117" t="s">
        <v>53</v>
      </c>
      <c r="AF8" s="118" t="s">
        <v>57</v>
      </c>
      <c r="AG8" s="117" t="s">
        <v>56</v>
      </c>
      <c r="AH8" s="117" t="s">
        <v>53</v>
      </c>
      <c r="AI8" s="118" t="s">
        <v>57</v>
      </c>
      <c r="AJ8" s="117" t="s">
        <v>56</v>
      </c>
      <c r="AK8" s="117" t="s">
        <v>53</v>
      </c>
      <c r="AL8" s="118" t="s">
        <v>57</v>
      </c>
      <c r="AM8" s="117" t="s">
        <v>56</v>
      </c>
      <c r="AN8" s="117" t="s">
        <v>53</v>
      </c>
      <c r="AO8" s="118" t="s">
        <v>57</v>
      </c>
      <c r="AP8" s="119" t="s">
        <v>56</v>
      </c>
      <c r="AQ8" s="117" t="s">
        <v>53</v>
      </c>
      <c r="AR8" s="120" t="s">
        <v>57</v>
      </c>
      <c r="AS8" s="117" t="s">
        <v>56</v>
      </c>
      <c r="AT8" s="117" t="s">
        <v>53</v>
      </c>
      <c r="AU8" s="120" t="s">
        <v>57</v>
      </c>
      <c r="AV8" s="117" t="s">
        <v>56</v>
      </c>
      <c r="AW8" s="117" t="s">
        <v>53</v>
      </c>
      <c r="AX8" s="120" t="s">
        <v>57</v>
      </c>
      <c r="AY8" s="117" t="s">
        <v>56</v>
      </c>
      <c r="AZ8" s="117" t="s">
        <v>53</v>
      </c>
      <c r="BA8" s="120" t="s">
        <v>57</v>
      </c>
      <c r="BB8" s="117" t="s">
        <v>56</v>
      </c>
      <c r="BC8" s="117" t="s">
        <v>53</v>
      </c>
      <c r="BD8" s="120" t="s">
        <v>57</v>
      </c>
      <c r="BE8" s="117" t="s">
        <v>56</v>
      </c>
      <c r="BF8" s="117" t="s">
        <v>53</v>
      </c>
      <c r="BG8" s="120" t="s">
        <v>57</v>
      </c>
      <c r="BH8" s="117" t="s">
        <v>56</v>
      </c>
      <c r="BI8" s="117" t="s">
        <v>53</v>
      </c>
      <c r="BJ8" s="120" t="s">
        <v>57</v>
      </c>
      <c r="BK8" s="117" t="s">
        <v>56</v>
      </c>
      <c r="BL8" s="117" t="s">
        <v>53</v>
      </c>
      <c r="BM8" s="120" t="s">
        <v>57</v>
      </c>
      <c r="BN8" s="141" t="s">
        <v>56</v>
      </c>
      <c r="BO8" s="141" t="s">
        <v>53</v>
      </c>
      <c r="BP8" s="145" t="s">
        <v>57</v>
      </c>
      <c r="BQ8" s="141" t="s">
        <v>56</v>
      </c>
      <c r="BR8" s="141" t="s">
        <v>53</v>
      </c>
      <c r="BS8" s="148" t="s">
        <v>57</v>
      </c>
      <c r="BT8" s="147" t="s">
        <v>56</v>
      </c>
      <c r="BU8" s="141" t="s">
        <v>53</v>
      </c>
      <c r="BV8" s="145" t="s">
        <v>57</v>
      </c>
      <c r="BW8" s="141" t="s">
        <v>56</v>
      </c>
      <c r="BX8" s="141" t="s">
        <v>53</v>
      </c>
      <c r="BY8" s="142" t="s">
        <v>57</v>
      </c>
      <c r="BZ8" s="141" t="s">
        <v>56</v>
      </c>
      <c r="CA8" s="141" t="s">
        <v>53</v>
      </c>
      <c r="CB8" s="145" t="s">
        <v>57</v>
      </c>
      <c r="CC8" s="174" t="s">
        <v>56</v>
      </c>
      <c r="CD8" s="172" t="s">
        <v>53</v>
      </c>
      <c r="CE8" s="176" t="s">
        <v>57</v>
      </c>
      <c r="CF8" s="174" t="s">
        <v>56</v>
      </c>
      <c r="CG8" s="172" t="s">
        <v>53</v>
      </c>
      <c r="CH8" s="176" t="s">
        <v>57</v>
      </c>
      <c r="CI8" s="174" t="s">
        <v>56</v>
      </c>
      <c r="CJ8" s="172" t="s">
        <v>53</v>
      </c>
      <c r="CK8" s="176" t="s">
        <v>57</v>
      </c>
      <c r="CL8" s="174" t="s">
        <v>56</v>
      </c>
      <c r="CM8" s="172" t="s">
        <v>53</v>
      </c>
      <c r="CN8" s="176" t="s">
        <v>57</v>
      </c>
      <c r="CO8" s="174" t="s">
        <v>56</v>
      </c>
      <c r="CP8" s="172" t="s">
        <v>53</v>
      </c>
      <c r="CQ8" s="173" t="s">
        <v>57</v>
      </c>
    </row>
    <row r="9" spans="1:95" ht="11.25">
      <c r="A9" s="46" t="s">
        <v>30</v>
      </c>
      <c r="B9" s="71" t="s">
        <v>23</v>
      </c>
      <c r="C9" s="72">
        <v>3</v>
      </c>
      <c r="D9" s="98">
        <v>852</v>
      </c>
      <c r="E9" s="74">
        <f aca="true" t="shared" si="0" ref="E9:E36">IF(C9=0,"0.00",(C9/D9)*100)</f>
        <v>0.35211267605633806</v>
      </c>
      <c r="F9" s="72">
        <v>9</v>
      </c>
      <c r="G9" s="98">
        <v>850</v>
      </c>
      <c r="H9" s="74">
        <f aca="true" t="shared" si="1" ref="H9:H35">IF(F9=0,"0.00",(F9/G9)*100)</f>
        <v>1.0588235294117647</v>
      </c>
      <c r="I9" s="50">
        <v>5</v>
      </c>
      <c r="J9" s="98">
        <v>843</v>
      </c>
      <c r="K9" s="74">
        <f aca="true" t="shared" si="2" ref="K9:K35">IF(I9=0,"0.00",(I9/J9)*100)</f>
        <v>0.5931198102016607</v>
      </c>
      <c r="L9" s="50">
        <v>9</v>
      </c>
      <c r="M9" s="98">
        <v>841</v>
      </c>
      <c r="N9" s="74">
        <f aca="true" t="shared" si="3" ref="N9:N35">IF(L9=0,"0.00",(L9/M9)*100)</f>
        <v>1.070154577883472</v>
      </c>
      <c r="O9" s="48">
        <v>11</v>
      </c>
      <c r="P9" s="98">
        <v>842</v>
      </c>
      <c r="Q9" s="74">
        <f aca="true" t="shared" si="4" ref="Q9:Q35">IF(O9=0,"0.00",(O9/P9)*100)</f>
        <v>1.3064133016627077</v>
      </c>
      <c r="R9" s="50">
        <v>9</v>
      </c>
      <c r="S9" s="98">
        <v>839</v>
      </c>
      <c r="T9" s="74">
        <f aca="true" t="shared" si="5" ref="T9:T35">IF(R9=0,"0.00",(R9/S9)*100)</f>
        <v>1.0727056019070322</v>
      </c>
      <c r="U9" s="49">
        <v>22</v>
      </c>
      <c r="V9" s="98">
        <v>834</v>
      </c>
      <c r="W9" s="74">
        <f aca="true" t="shared" si="6" ref="W9:W35">IF(U9=0,"0.00",(U9/V9)*100)</f>
        <v>2.6378896882494005</v>
      </c>
      <c r="X9" s="50">
        <v>9</v>
      </c>
      <c r="Y9" s="98">
        <v>830</v>
      </c>
      <c r="Z9" s="74">
        <f aca="true" t="shared" si="7" ref="Z9:Z35">IF(X9=0,"0.00",(X9/Y9)*100)</f>
        <v>1.0843373493975903</v>
      </c>
      <c r="AA9" s="50">
        <v>10</v>
      </c>
      <c r="AB9" s="98">
        <v>836</v>
      </c>
      <c r="AC9" s="74">
        <f aca="true" t="shared" si="8" ref="AC9:AC35">IF(AA9=0,"0.00",(AA9/AB9)*100)</f>
        <v>1.1961722488038278</v>
      </c>
      <c r="AD9" s="50">
        <v>9</v>
      </c>
      <c r="AE9" s="49">
        <v>836</v>
      </c>
      <c r="AF9" s="74">
        <f aca="true" t="shared" si="9" ref="AF9:AF35">IF(AD9=0,"0.00",(AD9/AE9)*100)</f>
        <v>1.076555023923445</v>
      </c>
      <c r="AG9" s="72">
        <v>13</v>
      </c>
      <c r="AH9" s="72">
        <v>837</v>
      </c>
      <c r="AI9" s="74">
        <f aca="true" t="shared" si="10" ref="AI9:AI35">IF(AG9=0,"0.00",(AG9/AH9)*100)</f>
        <v>1.5531660692951015</v>
      </c>
      <c r="AJ9" s="50">
        <v>10</v>
      </c>
      <c r="AK9" s="98">
        <v>837</v>
      </c>
      <c r="AL9" s="74">
        <f aca="true" t="shared" si="11" ref="AL9:AL35">IF(AJ9=0,"0.00",(AJ9/AK9)*100)</f>
        <v>1.1947431302270013</v>
      </c>
      <c r="AM9" s="50">
        <v>25</v>
      </c>
      <c r="AN9" s="98">
        <v>838</v>
      </c>
      <c r="AO9" s="74">
        <f aca="true" t="shared" si="12" ref="AO9:AO35">IF(AM9=0,"0.00",(AM9/AN9)*100)</f>
        <v>2.983293556085919</v>
      </c>
      <c r="AP9" s="49">
        <v>9</v>
      </c>
      <c r="AQ9" s="98">
        <v>835</v>
      </c>
      <c r="AR9" s="74">
        <f aca="true" t="shared" si="13" ref="AR9:AR35">IF(AP9=0,"0.00",(AP9/AQ9)*100)</f>
        <v>1.0778443113772456</v>
      </c>
      <c r="AS9" s="87">
        <v>6</v>
      </c>
      <c r="AT9" s="99">
        <v>828</v>
      </c>
      <c r="AU9" s="74">
        <f aca="true" t="shared" si="14" ref="AU9:AU35">IF(AS9=0,"0.00",(AS9/AT9)*100)</f>
        <v>0.7246376811594203</v>
      </c>
      <c r="AV9" s="86">
        <v>9</v>
      </c>
      <c r="AW9" s="99">
        <v>833</v>
      </c>
      <c r="AX9" s="88">
        <f aca="true" t="shared" si="15" ref="AX9:AX35">IF(AV9=0,"0.00",(AV9/AW9)*100)</f>
        <v>1.0804321728691477</v>
      </c>
      <c r="AY9" s="86">
        <v>18</v>
      </c>
      <c r="AZ9" s="99">
        <v>822</v>
      </c>
      <c r="BA9" s="88">
        <f aca="true" t="shared" si="16" ref="BA9:BA35">IF(AY9=0,"0.00",(AY9/AZ9)*100)</f>
        <v>2.18978102189781</v>
      </c>
      <c r="BB9" s="86">
        <v>22</v>
      </c>
      <c r="BC9" s="94">
        <v>817</v>
      </c>
      <c r="BD9" s="88">
        <f aca="true" t="shared" si="17" ref="BD9:BD35">IF(BB9=0,"0.00",(BB9/BC9)*100)</f>
        <v>2.692778457772338</v>
      </c>
      <c r="BE9" s="86">
        <v>10</v>
      </c>
      <c r="BF9" s="94">
        <v>814</v>
      </c>
      <c r="BG9" s="88">
        <f aca="true" t="shared" si="18" ref="BG9:BG35">IF(BE9=0,"0.00",(BE9/BF9)*100)</f>
        <v>1.2285012285012284</v>
      </c>
      <c r="BH9" s="311"/>
      <c r="BI9" s="312"/>
      <c r="BJ9" s="313"/>
      <c r="BK9" s="311"/>
      <c r="BL9" s="312"/>
      <c r="BM9" s="313"/>
      <c r="BN9" s="311"/>
      <c r="BO9" s="312"/>
      <c r="BP9" s="313"/>
      <c r="BQ9" s="311"/>
      <c r="BR9" s="312"/>
      <c r="BS9" s="314"/>
      <c r="BT9" s="315"/>
      <c r="BU9" s="312"/>
      <c r="BV9" s="314"/>
      <c r="BW9" s="315"/>
      <c r="BX9" s="312"/>
      <c r="BY9" s="314"/>
      <c r="BZ9" s="315"/>
      <c r="CA9" s="312"/>
      <c r="CB9" s="314"/>
      <c r="CC9" s="311"/>
      <c r="CD9" s="316"/>
      <c r="CE9" s="313"/>
      <c r="CF9" s="311"/>
      <c r="CG9" s="316"/>
      <c r="CH9" s="313"/>
      <c r="CI9" s="317"/>
      <c r="CJ9" s="316"/>
      <c r="CK9" s="313"/>
      <c r="CL9" s="317"/>
      <c r="CM9" s="316"/>
      <c r="CN9" s="313"/>
      <c r="CO9" s="317"/>
      <c r="CP9" s="316"/>
      <c r="CQ9" s="318"/>
    </row>
    <row r="10" spans="1:95" ht="11.25">
      <c r="A10" s="46" t="s">
        <v>63</v>
      </c>
      <c r="B10" s="71" t="s">
        <v>62</v>
      </c>
      <c r="C10" s="72">
        <v>0</v>
      </c>
      <c r="D10" s="73">
        <v>91</v>
      </c>
      <c r="E10" s="74" t="str">
        <f t="shared" si="0"/>
        <v>0.00</v>
      </c>
      <c r="F10" s="72">
        <v>0</v>
      </c>
      <c r="G10" s="73">
        <v>91</v>
      </c>
      <c r="H10" s="74" t="str">
        <f t="shared" si="1"/>
        <v>0.00</v>
      </c>
      <c r="I10" s="50">
        <v>0</v>
      </c>
      <c r="J10" s="73">
        <v>90</v>
      </c>
      <c r="K10" s="74" t="str">
        <f t="shared" si="2"/>
        <v>0.00</v>
      </c>
      <c r="L10" s="50">
        <v>0</v>
      </c>
      <c r="M10" s="73">
        <v>90</v>
      </c>
      <c r="N10" s="74" t="str">
        <f t="shared" si="3"/>
        <v>0.00</v>
      </c>
      <c r="O10" s="48">
        <v>0</v>
      </c>
      <c r="P10" s="73">
        <v>90</v>
      </c>
      <c r="Q10" s="74" t="str">
        <f t="shared" si="4"/>
        <v>0.00</v>
      </c>
      <c r="R10" s="50">
        <v>0</v>
      </c>
      <c r="S10" s="73">
        <v>90</v>
      </c>
      <c r="T10" s="74" t="str">
        <f t="shared" si="5"/>
        <v>0.00</v>
      </c>
      <c r="U10" s="49">
        <v>2</v>
      </c>
      <c r="V10" s="73">
        <v>92</v>
      </c>
      <c r="W10" s="74">
        <f t="shared" si="6"/>
        <v>2.1739130434782608</v>
      </c>
      <c r="X10" s="50">
        <v>0</v>
      </c>
      <c r="Y10" s="73">
        <v>92</v>
      </c>
      <c r="Z10" s="74" t="str">
        <f t="shared" si="7"/>
        <v>0.00</v>
      </c>
      <c r="AA10" s="50">
        <v>0</v>
      </c>
      <c r="AB10" s="73">
        <v>92</v>
      </c>
      <c r="AC10" s="74" t="str">
        <f t="shared" si="8"/>
        <v>0.00</v>
      </c>
      <c r="AD10" s="50">
        <v>0</v>
      </c>
      <c r="AE10" s="49">
        <v>184</v>
      </c>
      <c r="AF10" s="74" t="str">
        <f t="shared" si="9"/>
        <v>0.00</v>
      </c>
      <c r="AG10" s="72">
        <v>0</v>
      </c>
      <c r="AH10" s="72">
        <v>183</v>
      </c>
      <c r="AI10" s="74" t="str">
        <f t="shared" si="10"/>
        <v>0.00</v>
      </c>
      <c r="AJ10" s="50">
        <v>0</v>
      </c>
      <c r="AK10" s="73">
        <v>183</v>
      </c>
      <c r="AL10" s="74" t="str">
        <f t="shared" si="11"/>
        <v>0.00</v>
      </c>
      <c r="AM10" s="50">
        <v>0</v>
      </c>
      <c r="AN10" s="73">
        <v>183</v>
      </c>
      <c r="AO10" s="74" t="str">
        <f t="shared" si="12"/>
        <v>0.00</v>
      </c>
      <c r="AP10" s="49">
        <v>0</v>
      </c>
      <c r="AQ10" s="73">
        <v>183</v>
      </c>
      <c r="AR10" s="74" t="str">
        <f t="shared" si="13"/>
        <v>0.00</v>
      </c>
      <c r="AS10" s="87">
        <v>1</v>
      </c>
      <c r="AT10" s="85">
        <v>183</v>
      </c>
      <c r="AU10" s="74">
        <f t="shared" si="14"/>
        <v>0.546448087431694</v>
      </c>
      <c r="AV10" s="86">
        <v>3</v>
      </c>
      <c r="AW10" s="85">
        <v>183</v>
      </c>
      <c r="AX10" s="88">
        <f t="shared" si="15"/>
        <v>1.639344262295082</v>
      </c>
      <c r="AY10" s="86">
        <v>0</v>
      </c>
      <c r="AZ10" s="85">
        <v>177</v>
      </c>
      <c r="BA10" s="88" t="str">
        <f t="shared" si="16"/>
        <v>0.00</v>
      </c>
      <c r="BB10" s="86">
        <v>0</v>
      </c>
      <c r="BC10" s="94">
        <v>177</v>
      </c>
      <c r="BD10" s="88" t="str">
        <f t="shared" si="17"/>
        <v>0.00</v>
      </c>
      <c r="BE10" s="86">
        <v>0</v>
      </c>
      <c r="BF10" s="94">
        <v>177</v>
      </c>
      <c r="BG10" s="88" t="str">
        <f t="shared" si="18"/>
        <v>0.00</v>
      </c>
      <c r="BH10" s="311"/>
      <c r="BI10" s="312"/>
      <c r="BJ10" s="313"/>
      <c r="BK10" s="311"/>
      <c r="BL10" s="312"/>
      <c r="BM10" s="313"/>
      <c r="BN10" s="311"/>
      <c r="BO10" s="312"/>
      <c r="BP10" s="313"/>
      <c r="BQ10" s="311"/>
      <c r="BR10" s="312"/>
      <c r="BS10" s="314"/>
      <c r="BT10" s="315"/>
      <c r="BU10" s="312"/>
      <c r="BV10" s="314"/>
      <c r="BW10" s="315"/>
      <c r="BX10" s="312"/>
      <c r="BY10" s="314"/>
      <c r="BZ10" s="315"/>
      <c r="CA10" s="312"/>
      <c r="CB10" s="314"/>
      <c r="CC10" s="311"/>
      <c r="CD10" s="316"/>
      <c r="CE10" s="313"/>
      <c r="CF10" s="311"/>
      <c r="CG10" s="316"/>
      <c r="CH10" s="313"/>
      <c r="CI10" s="317"/>
      <c r="CJ10" s="316"/>
      <c r="CK10" s="313"/>
      <c r="CL10" s="317"/>
      <c r="CM10" s="316"/>
      <c r="CN10" s="313"/>
      <c r="CO10" s="317"/>
      <c r="CP10" s="316"/>
      <c r="CQ10" s="318"/>
    </row>
    <row r="11" spans="1:95" ht="11.25">
      <c r="A11" s="46" t="s">
        <v>31</v>
      </c>
      <c r="B11" s="71" t="s">
        <v>14</v>
      </c>
      <c r="C11" s="72">
        <v>0</v>
      </c>
      <c r="D11" s="73">
        <v>472</v>
      </c>
      <c r="E11" s="74" t="str">
        <f t="shared" si="0"/>
        <v>0.00</v>
      </c>
      <c r="F11" s="72">
        <v>4</v>
      </c>
      <c r="G11" s="73">
        <v>475</v>
      </c>
      <c r="H11" s="74">
        <f t="shared" si="1"/>
        <v>0.8421052631578947</v>
      </c>
      <c r="I11" s="50">
        <v>1</v>
      </c>
      <c r="J11" s="73">
        <v>468</v>
      </c>
      <c r="K11" s="74">
        <f t="shared" si="2"/>
        <v>0.2136752136752137</v>
      </c>
      <c r="L11" s="50">
        <v>4</v>
      </c>
      <c r="M11" s="73">
        <v>461</v>
      </c>
      <c r="N11" s="74">
        <f t="shared" si="3"/>
        <v>0.8676789587852495</v>
      </c>
      <c r="O11" s="48">
        <v>4</v>
      </c>
      <c r="P11" s="73">
        <v>458</v>
      </c>
      <c r="Q11" s="74">
        <f t="shared" si="4"/>
        <v>0.8733624454148471</v>
      </c>
      <c r="R11" s="50">
        <v>4</v>
      </c>
      <c r="S11" s="73">
        <v>455</v>
      </c>
      <c r="T11" s="74">
        <f t="shared" si="5"/>
        <v>0.8791208791208791</v>
      </c>
      <c r="U11" s="49">
        <v>3</v>
      </c>
      <c r="V11" s="73">
        <v>459</v>
      </c>
      <c r="W11" s="74">
        <f t="shared" si="6"/>
        <v>0.6535947712418301</v>
      </c>
      <c r="X11" s="50">
        <v>1</v>
      </c>
      <c r="Y11" s="73">
        <v>457</v>
      </c>
      <c r="Z11" s="74">
        <f t="shared" si="7"/>
        <v>0.2188183807439825</v>
      </c>
      <c r="AA11" s="50">
        <v>10</v>
      </c>
      <c r="AB11" s="73">
        <v>457</v>
      </c>
      <c r="AC11" s="74">
        <f t="shared" si="8"/>
        <v>2.1881838074398248</v>
      </c>
      <c r="AD11" s="50">
        <v>5</v>
      </c>
      <c r="AE11" s="49">
        <v>443</v>
      </c>
      <c r="AF11" s="74">
        <f t="shared" si="9"/>
        <v>1.1286681715575622</v>
      </c>
      <c r="AG11" s="72">
        <v>1</v>
      </c>
      <c r="AH11" s="72">
        <v>438</v>
      </c>
      <c r="AI11" s="74">
        <f t="shared" si="10"/>
        <v>0.228310502283105</v>
      </c>
      <c r="AJ11" s="50">
        <v>0</v>
      </c>
      <c r="AK11" s="73">
        <v>438</v>
      </c>
      <c r="AL11" s="74" t="str">
        <f t="shared" si="11"/>
        <v>0.00</v>
      </c>
      <c r="AM11" s="50">
        <v>1</v>
      </c>
      <c r="AN11" s="73">
        <v>434</v>
      </c>
      <c r="AO11" s="74">
        <f t="shared" si="12"/>
        <v>0.2304147465437788</v>
      </c>
      <c r="AP11" s="49">
        <v>3</v>
      </c>
      <c r="AQ11" s="73">
        <v>437</v>
      </c>
      <c r="AR11" s="74">
        <f t="shared" si="13"/>
        <v>0.6864988558352403</v>
      </c>
      <c r="AS11" s="87">
        <v>5</v>
      </c>
      <c r="AT11" s="85">
        <v>429</v>
      </c>
      <c r="AU11" s="74">
        <f t="shared" si="14"/>
        <v>1.1655011655011656</v>
      </c>
      <c r="AV11" s="86">
        <v>5</v>
      </c>
      <c r="AW11" s="85">
        <v>424</v>
      </c>
      <c r="AX11" s="88">
        <f t="shared" si="15"/>
        <v>1.179245283018868</v>
      </c>
      <c r="AY11" s="86">
        <v>4</v>
      </c>
      <c r="AZ11" s="85">
        <v>416</v>
      </c>
      <c r="BA11" s="88">
        <f t="shared" si="16"/>
        <v>0.9615384615384616</v>
      </c>
      <c r="BB11" s="86">
        <v>5</v>
      </c>
      <c r="BC11" s="94">
        <v>415</v>
      </c>
      <c r="BD11" s="88">
        <f t="shared" si="17"/>
        <v>1.2048192771084338</v>
      </c>
      <c r="BE11" s="86">
        <v>4</v>
      </c>
      <c r="BF11" s="94">
        <v>408</v>
      </c>
      <c r="BG11" s="88">
        <f t="shared" si="18"/>
        <v>0.9803921568627451</v>
      </c>
      <c r="BH11" s="311"/>
      <c r="BI11" s="312"/>
      <c r="BJ11" s="313"/>
      <c r="BK11" s="311"/>
      <c r="BL11" s="312"/>
      <c r="BM11" s="313"/>
      <c r="BN11" s="311"/>
      <c r="BO11" s="312"/>
      <c r="BP11" s="313"/>
      <c r="BQ11" s="311"/>
      <c r="BR11" s="312"/>
      <c r="BS11" s="314"/>
      <c r="BT11" s="315"/>
      <c r="BU11" s="312"/>
      <c r="BV11" s="314"/>
      <c r="BW11" s="315"/>
      <c r="BX11" s="312"/>
      <c r="BY11" s="314"/>
      <c r="BZ11" s="315"/>
      <c r="CA11" s="312"/>
      <c r="CB11" s="314"/>
      <c r="CC11" s="311"/>
      <c r="CD11" s="316"/>
      <c r="CE11" s="313"/>
      <c r="CF11" s="311"/>
      <c r="CG11" s="316"/>
      <c r="CH11" s="313"/>
      <c r="CI11" s="317"/>
      <c r="CJ11" s="316"/>
      <c r="CK11" s="313"/>
      <c r="CL11" s="317"/>
      <c r="CM11" s="316"/>
      <c r="CN11" s="313"/>
      <c r="CO11" s="317"/>
      <c r="CP11" s="316"/>
      <c r="CQ11" s="318"/>
    </row>
    <row r="12" spans="1:95" ht="11.25">
      <c r="A12" s="46" t="s">
        <v>33</v>
      </c>
      <c r="B12" s="71" t="s">
        <v>2</v>
      </c>
      <c r="C12" s="72">
        <v>22</v>
      </c>
      <c r="D12" s="73">
        <v>3459</v>
      </c>
      <c r="E12" s="74">
        <f t="shared" si="0"/>
        <v>0.6360219716681121</v>
      </c>
      <c r="F12" s="72">
        <v>23</v>
      </c>
      <c r="G12" s="73">
        <v>3435</v>
      </c>
      <c r="H12" s="74">
        <f t="shared" si="1"/>
        <v>0.6695778748180495</v>
      </c>
      <c r="I12" s="50">
        <v>34</v>
      </c>
      <c r="J12" s="73">
        <v>3426</v>
      </c>
      <c r="K12" s="74">
        <f t="shared" si="2"/>
        <v>0.99241097489784</v>
      </c>
      <c r="L12" s="50">
        <v>45</v>
      </c>
      <c r="M12" s="73">
        <v>3405</v>
      </c>
      <c r="N12" s="74">
        <f t="shared" si="3"/>
        <v>1.3215859030837005</v>
      </c>
      <c r="O12" s="48">
        <v>14</v>
      </c>
      <c r="P12" s="73">
        <v>3455</v>
      </c>
      <c r="Q12" s="74">
        <f t="shared" si="4"/>
        <v>0.40520984081041966</v>
      </c>
      <c r="R12" s="50">
        <v>26</v>
      </c>
      <c r="S12" s="73">
        <v>3403</v>
      </c>
      <c r="T12" s="74">
        <f t="shared" si="5"/>
        <v>0.7640317367029091</v>
      </c>
      <c r="U12" s="49">
        <v>21</v>
      </c>
      <c r="V12" s="73">
        <v>3382</v>
      </c>
      <c r="W12" s="74">
        <f t="shared" si="6"/>
        <v>0.6209343583678296</v>
      </c>
      <c r="X12" s="50">
        <v>24</v>
      </c>
      <c r="Y12" s="73">
        <v>3351</v>
      </c>
      <c r="Z12" s="74">
        <f t="shared" si="7"/>
        <v>0.7162041181736795</v>
      </c>
      <c r="AA12" s="50">
        <v>22</v>
      </c>
      <c r="AB12" s="73">
        <v>3347</v>
      </c>
      <c r="AC12" s="74">
        <f t="shared" si="8"/>
        <v>0.6573050492978787</v>
      </c>
      <c r="AD12" s="50">
        <v>30</v>
      </c>
      <c r="AE12" s="49">
        <v>3332</v>
      </c>
      <c r="AF12" s="74">
        <f t="shared" si="9"/>
        <v>0.900360144057623</v>
      </c>
      <c r="AG12" s="72">
        <v>29</v>
      </c>
      <c r="AH12" s="72">
        <v>3292</v>
      </c>
      <c r="AI12" s="74">
        <f t="shared" si="10"/>
        <v>0.8809234507897935</v>
      </c>
      <c r="AJ12" s="50">
        <v>9</v>
      </c>
      <c r="AK12" s="73">
        <v>3269</v>
      </c>
      <c r="AL12" s="74">
        <f t="shared" si="11"/>
        <v>0.2753135515448149</v>
      </c>
      <c r="AM12" s="50">
        <v>13</v>
      </c>
      <c r="AN12" s="73">
        <v>3249</v>
      </c>
      <c r="AO12" s="74">
        <f t="shared" si="12"/>
        <v>0.40012311480455526</v>
      </c>
      <c r="AP12" s="49">
        <v>35</v>
      </c>
      <c r="AQ12" s="73">
        <v>3248</v>
      </c>
      <c r="AR12" s="74">
        <f t="shared" si="13"/>
        <v>1.0775862068965518</v>
      </c>
      <c r="AS12" s="87">
        <v>23</v>
      </c>
      <c r="AT12" s="85">
        <v>3198</v>
      </c>
      <c r="AU12" s="74">
        <f t="shared" si="14"/>
        <v>0.7191994996873046</v>
      </c>
      <c r="AV12" s="86">
        <v>18</v>
      </c>
      <c r="AW12" s="85">
        <v>3189</v>
      </c>
      <c r="AX12" s="88">
        <f t="shared" si="15"/>
        <v>0.5644402634054563</v>
      </c>
      <c r="AY12" s="86">
        <v>24</v>
      </c>
      <c r="AZ12" s="85">
        <v>3173</v>
      </c>
      <c r="BA12" s="88">
        <f t="shared" si="16"/>
        <v>0.7563819728963126</v>
      </c>
      <c r="BB12" s="86">
        <v>23</v>
      </c>
      <c r="BC12" s="94">
        <v>3167</v>
      </c>
      <c r="BD12" s="88">
        <f t="shared" si="17"/>
        <v>0.7262393432270287</v>
      </c>
      <c r="BE12" s="86">
        <v>39</v>
      </c>
      <c r="BF12" s="94">
        <v>3135</v>
      </c>
      <c r="BG12" s="88">
        <f t="shared" si="18"/>
        <v>1.244019138755981</v>
      </c>
      <c r="BH12" s="311"/>
      <c r="BI12" s="312"/>
      <c r="BJ12" s="313"/>
      <c r="BK12" s="311"/>
      <c r="BL12" s="312"/>
      <c r="BM12" s="313"/>
      <c r="BN12" s="311"/>
      <c r="BO12" s="312"/>
      <c r="BP12" s="313"/>
      <c r="BQ12" s="311"/>
      <c r="BR12" s="312"/>
      <c r="BS12" s="314"/>
      <c r="BT12" s="315"/>
      <c r="BU12" s="312"/>
      <c r="BV12" s="314"/>
      <c r="BW12" s="315"/>
      <c r="BX12" s="312"/>
      <c r="BY12" s="314"/>
      <c r="BZ12" s="315"/>
      <c r="CA12" s="312"/>
      <c r="CB12" s="314"/>
      <c r="CC12" s="311"/>
      <c r="CD12" s="316"/>
      <c r="CE12" s="313"/>
      <c r="CF12" s="311"/>
      <c r="CG12" s="316"/>
      <c r="CH12" s="313"/>
      <c r="CI12" s="317"/>
      <c r="CJ12" s="316"/>
      <c r="CK12" s="313"/>
      <c r="CL12" s="317"/>
      <c r="CM12" s="316"/>
      <c r="CN12" s="313"/>
      <c r="CO12" s="317"/>
      <c r="CP12" s="316"/>
      <c r="CQ12" s="318"/>
    </row>
    <row r="13" spans="1:95" ht="11.25">
      <c r="A13" s="46" t="s">
        <v>26</v>
      </c>
      <c r="B13" s="71" t="s">
        <v>15</v>
      </c>
      <c r="C13" s="72">
        <v>27</v>
      </c>
      <c r="D13" s="73">
        <v>3352</v>
      </c>
      <c r="E13" s="74">
        <f t="shared" si="0"/>
        <v>0.8054892601431982</v>
      </c>
      <c r="F13" s="72">
        <v>28</v>
      </c>
      <c r="G13" s="73">
        <v>3351</v>
      </c>
      <c r="H13" s="74">
        <f t="shared" si="1"/>
        <v>0.8355714712026261</v>
      </c>
      <c r="I13" s="50">
        <v>19</v>
      </c>
      <c r="J13" s="73">
        <v>3308</v>
      </c>
      <c r="K13" s="74">
        <f t="shared" si="2"/>
        <v>0.5743651753325272</v>
      </c>
      <c r="L13" s="50">
        <v>25</v>
      </c>
      <c r="M13" s="73">
        <v>3278</v>
      </c>
      <c r="N13" s="74">
        <f t="shared" si="3"/>
        <v>0.7626601586333129</v>
      </c>
      <c r="O13" s="48">
        <v>33</v>
      </c>
      <c r="P13" s="73">
        <v>3252</v>
      </c>
      <c r="Q13" s="74">
        <f t="shared" si="4"/>
        <v>1.014760147601476</v>
      </c>
      <c r="R13" s="50">
        <v>29</v>
      </c>
      <c r="S13" s="73">
        <v>3237</v>
      </c>
      <c r="T13" s="74">
        <f t="shared" si="5"/>
        <v>0.8958912573370404</v>
      </c>
      <c r="U13" s="49">
        <v>131</v>
      </c>
      <c r="V13" s="73">
        <v>3207</v>
      </c>
      <c r="W13" s="74">
        <f t="shared" si="6"/>
        <v>4.0848144683504835</v>
      </c>
      <c r="X13" s="50">
        <v>46</v>
      </c>
      <c r="Y13" s="73">
        <v>3199</v>
      </c>
      <c r="Z13" s="74">
        <f t="shared" si="7"/>
        <v>1.437949359174742</v>
      </c>
      <c r="AA13" s="50">
        <v>82</v>
      </c>
      <c r="AB13" s="73">
        <v>3185</v>
      </c>
      <c r="AC13" s="74">
        <f t="shared" si="8"/>
        <v>2.574568288854003</v>
      </c>
      <c r="AD13" s="50">
        <v>48</v>
      </c>
      <c r="AE13" s="49">
        <v>3166</v>
      </c>
      <c r="AF13" s="74">
        <f t="shared" si="9"/>
        <v>1.5161086544535691</v>
      </c>
      <c r="AG13" s="72">
        <v>27</v>
      </c>
      <c r="AH13" s="72">
        <v>3138</v>
      </c>
      <c r="AI13" s="74">
        <f t="shared" si="10"/>
        <v>0.8604206500956023</v>
      </c>
      <c r="AJ13" s="50">
        <v>17</v>
      </c>
      <c r="AK13" s="73">
        <v>3116</v>
      </c>
      <c r="AL13" s="74">
        <f t="shared" si="11"/>
        <v>0.5455712451861361</v>
      </c>
      <c r="AM13" s="50">
        <v>36</v>
      </c>
      <c r="AN13" s="73">
        <v>3097</v>
      </c>
      <c r="AO13" s="74">
        <f t="shared" si="12"/>
        <v>1.162415240555376</v>
      </c>
      <c r="AP13" s="49">
        <v>43</v>
      </c>
      <c r="AQ13" s="73">
        <v>3097</v>
      </c>
      <c r="AR13" s="74">
        <f t="shared" si="13"/>
        <v>1.3884404262189216</v>
      </c>
      <c r="AS13" s="87">
        <v>11</v>
      </c>
      <c r="AT13" s="85">
        <v>3066</v>
      </c>
      <c r="AU13" s="74">
        <f t="shared" si="14"/>
        <v>0.3587736464448793</v>
      </c>
      <c r="AV13" s="86">
        <v>28</v>
      </c>
      <c r="AW13" s="85">
        <v>3068</v>
      </c>
      <c r="AX13" s="88">
        <f t="shared" si="15"/>
        <v>0.9126466753585397</v>
      </c>
      <c r="AY13" s="86">
        <v>44</v>
      </c>
      <c r="AZ13" s="85">
        <v>2988</v>
      </c>
      <c r="BA13" s="88">
        <f t="shared" si="16"/>
        <v>1.4725568942436411</v>
      </c>
      <c r="BB13" s="86">
        <v>51</v>
      </c>
      <c r="BC13" s="94">
        <v>2967</v>
      </c>
      <c r="BD13" s="88">
        <f t="shared" si="17"/>
        <v>1.7189079878665317</v>
      </c>
      <c r="BE13" s="86">
        <v>32</v>
      </c>
      <c r="BF13" s="94">
        <v>2954</v>
      </c>
      <c r="BG13" s="88">
        <f t="shared" si="18"/>
        <v>1.0832769126607988</v>
      </c>
      <c r="BH13" s="311"/>
      <c r="BI13" s="312"/>
      <c r="BJ13" s="313"/>
      <c r="BK13" s="311"/>
      <c r="BL13" s="312"/>
      <c r="BM13" s="313"/>
      <c r="BN13" s="311"/>
      <c r="BO13" s="312"/>
      <c r="BP13" s="313"/>
      <c r="BQ13" s="311"/>
      <c r="BR13" s="312"/>
      <c r="BS13" s="314"/>
      <c r="BT13" s="315"/>
      <c r="BU13" s="312"/>
      <c r="BV13" s="314"/>
      <c r="BW13" s="315"/>
      <c r="BX13" s="312"/>
      <c r="BY13" s="314"/>
      <c r="BZ13" s="315"/>
      <c r="CA13" s="312"/>
      <c r="CB13" s="314"/>
      <c r="CC13" s="311"/>
      <c r="CD13" s="316"/>
      <c r="CE13" s="313"/>
      <c r="CF13" s="311"/>
      <c r="CG13" s="316"/>
      <c r="CH13" s="313"/>
      <c r="CI13" s="317"/>
      <c r="CJ13" s="316"/>
      <c r="CK13" s="313"/>
      <c r="CL13" s="317"/>
      <c r="CM13" s="316"/>
      <c r="CN13" s="313"/>
      <c r="CO13" s="317"/>
      <c r="CP13" s="316"/>
      <c r="CQ13" s="318"/>
    </row>
    <row r="14" spans="1:95" ht="11.25">
      <c r="A14" s="46" t="s">
        <v>32</v>
      </c>
      <c r="B14" s="71" t="s">
        <v>16</v>
      </c>
      <c r="C14" s="72">
        <v>7</v>
      </c>
      <c r="D14" s="73">
        <v>301</v>
      </c>
      <c r="E14" s="74">
        <f t="shared" si="0"/>
        <v>2.3255813953488373</v>
      </c>
      <c r="F14" s="72">
        <v>0</v>
      </c>
      <c r="G14" s="73">
        <v>298</v>
      </c>
      <c r="H14" s="74" t="str">
        <f t="shared" si="1"/>
        <v>0.00</v>
      </c>
      <c r="I14" s="50">
        <v>9</v>
      </c>
      <c r="J14" s="73">
        <v>297</v>
      </c>
      <c r="K14" s="74">
        <f t="shared" si="2"/>
        <v>3.0303030303030303</v>
      </c>
      <c r="L14" s="50">
        <v>0</v>
      </c>
      <c r="M14" s="73">
        <v>295</v>
      </c>
      <c r="N14" s="74" t="str">
        <f t="shared" si="3"/>
        <v>0.00</v>
      </c>
      <c r="O14" s="48">
        <v>3</v>
      </c>
      <c r="P14" s="73">
        <v>296</v>
      </c>
      <c r="Q14" s="74">
        <f t="shared" si="4"/>
        <v>1.0135135135135136</v>
      </c>
      <c r="R14" s="50">
        <v>7</v>
      </c>
      <c r="S14" s="73">
        <v>297</v>
      </c>
      <c r="T14" s="74">
        <f t="shared" si="5"/>
        <v>2.356902356902357</v>
      </c>
      <c r="U14" s="49">
        <v>4</v>
      </c>
      <c r="V14" s="73">
        <v>300</v>
      </c>
      <c r="W14" s="74">
        <f t="shared" si="6"/>
        <v>1.3333333333333335</v>
      </c>
      <c r="X14" s="50">
        <v>5</v>
      </c>
      <c r="Y14" s="73">
        <v>297</v>
      </c>
      <c r="Z14" s="74">
        <f t="shared" si="7"/>
        <v>1.6835016835016834</v>
      </c>
      <c r="AA14" s="50">
        <v>2</v>
      </c>
      <c r="AB14" s="73">
        <v>296</v>
      </c>
      <c r="AC14" s="74">
        <f t="shared" si="8"/>
        <v>0.6756756756756757</v>
      </c>
      <c r="AD14" s="50">
        <v>17</v>
      </c>
      <c r="AE14" s="49">
        <v>294</v>
      </c>
      <c r="AF14" s="74">
        <f t="shared" si="9"/>
        <v>5.782312925170068</v>
      </c>
      <c r="AG14" s="72">
        <v>2</v>
      </c>
      <c r="AH14" s="72">
        <v>295</v>
      </c>
      <c r="AI14" s="74">
        <f t="shared" si="10"/>
        <v>0.6779661016949152</v>
      </c>
      <c r="AJ14" s="50">
        <v>1</v>
      </c>
      <c r="AK14" s="73">
        <v>295</v>
      </c>
      <c r="AL14" s="74">
        <f t="shared" si="11"/>
        <v>0.3389830508474576</v>
      </c>
      <c r="AM14" s="50">
        <v>1</v>
      </c>
      <c r="AN14" s="73">
        <v>294</v>
      </c>
      <c r="AO14" s="74">
        <f t="shared" si="12"/>
        <v>0.3401360544217687</v>
      </c>
      <c r="AP14" s="49">
        <v>3</v>
      </c>
      <c r="AQ14" s="73">
        <v>294</v>
      </c>
      <c r="AR14" s="74">
        <f t="shared" si="13"/>
        <v>1.0204081632653061</v>
      </c>
      <c r="AS14" s="87">
        <v>5</v>
      </c>
      <c r="AT14" s="85">
        <v>294</v>
      </c>
      <c r="AU14" s="74">
        <f t="shared" si="14"/>
        <v>1.7006802721088436</v>
      </c>
      <c r="AV14" s="86">
        <v>5</v>
      </c>
      <c r="AW14" s="85">
        <v>294</v>
      </c>
      <c r="AX14" s="88">
        <f t="shared" si="15"/>
        <v>1.7006802721088436</v>
      </c>
      <c r="AY14" s="86">
        <v>11</v>
      </c>
      <c r="AZ14" s="85">
        <v>291</v>
      </c>
      <c r="BA14" s="88">
        <f t="shared" si="16"/>
        <v>3.7800687285223367</v>
      </c>
      <c r="BB14" s="86">
        <v>2</v>
      </c>
      <c r="BC14" s="94">
        <v>288</v>
      </c>
      <c r="BD14" s="88">
        <f t="shared" si="17"/>
        <v>0.6944444444444444</v>
      </c>
      <c r="BE14" s="86">
        <v>5</v>
      </c>
      <c r="BF14" s="94">
        <v>292</v>
      </c>
      <c r="BG14" s="88">
        <f t="shared" si="18"/>
        <v>1.7123287671232876</v>
      </c>
      <c r="BH14" s="311"/>
      <c r="BI14" s="312"/>
      <c r="BJ14" s="313"/>
      <c r="BK14" s="311"/>
      <c r="BL14" s="312"/>
      <c r="BM14" s="313"/>
      <c r="BN14" s="311"/>
      <c r="BO14" s="312"/>
      <c r="BP14" s="313"/>
      <c r="BQ14" s="311"/>
      <c r="BR14" s="312"/>
      <c r="BS14" s="314"/>
      <c r="BT14" s="315"/>
      <c r="BU14" s="312"/>
      <c r="BV14" s="314"/>
      <c r="BW14" s="315"/>
      <c r="BX14" s="312"/>
      <c r="BY14" s="314"/>
      <c r="BZ14" s="315"/>
      <c r="CA14" s="312"/>
      <c r="CB14" s="314"/>
      <c r="CC14" s="311"/>
      <c r="CD14" s="316"/>
      <c r="CE14" s="313"/>
      <c r="CF14" s="311"/>
      <c r="CG14" s="316"/>
      <c r="CH14" s="313"/>
      <c r="CI14" s="317"/>
      <c r="CJ14" s="316"/>
      <c r="CK14" s="313"/>
      <c r="CL14" s="317"/>
      <c r="CM14" s="316"/>
      <c r="CN14" s="313"/>
      <c r="CO14" s="317"/>
      <c r="CP14" s="316"/>
      <c r="CQ14" s="318"/>
    </row>
    <row r="15" spans="1:95" ht="11.25">
      <c r="A15" s="46" t="s">
        <v>34</v>
      </c>
      <c r="B15" s="75" t="s">
        <v>3</v>
      </c>
      <c r="C15" s="72">
        <v>13</v>
      </c>
      <c r="D15" s="73">
        <v>1070</v>
      </c>
      <c r="E15" s="74">
        <f t="shared" si="0"/>
        <v>1.2149532710280373</v>
      </c>
      <c r="F15" s="72">
        <v>14</v>
      </c>
      <c r="G15" s="73">
        <v>1067</v>
      </c>
      <c r="H15" s="74">
        <f t="shared" si="1"/>
        <v>1.3120899718837862</v>
      </c>
      <c r="I15" s="50">
        <v>5</v>
      </c>
      <c r="J15" s="73">
        <v>1041</v>
      </c>
      <c r="K15" s="74">
        <f t="shared" si="2"/>
        <v>0.48030739673390976</v>
      </c>
      <c r="L15" s="50">
        <v>9</v>
      </c>
      <c r="M15" s="73">
        <v>1016</v>
      </c>
      <c r="N15" s="74">
        <f t="shared" si="3"/>
        <v>0.8858267716535433</v>
      </c>
      <c r="O15" s="48">
        <v>13</v>
      </c>
      <c r="P15" s="73">
        <v>1009</v>
      </c>
      <c r="Q15" s="74">
        <f t="shared" si="4"/>
        <v>1.288404360753221</v>
      </c>
      <c r="R15" s="50">
        <v>8</v>
      </c>
      <c r="S15" s="73">
        <v>1007</v>
      </c>
      <c r="T15" s="74">
        <f t="shared" si="5"/>
        <v>0.7944389275074478</v>
      </c>
      <c r="U15" s="49">
        <v>8</v>
      </c>
      <c r="V15" s="73">
        <v>993</v>
      </c>
      <c r="W15" s="74">
        <f t="shared" si="6"/>
        <v>0.8056394763343404</v>
      </c>
      <c r="X15" s="50">
        <v>10</v>
      </c>
      <c r="Y15" s="73">
        <v>987</v>
      </c>
      <c r="Z15" s="74">
        <f t="shared" si="7"/>
        <v>1.0131712259371835</v>
      </c>
      <c r="AA15" s="50">
        <v>15</v>
      </c>
      <c r="AB15" s="73">
        <v>990</v>
      </c>
      <c r="AC15" s="74">
        <f t="shared" si="8"/>
        <v>1.5151515151515151</v>
      </c>
      <c r="AD15" s="50">
        <v>13</v>
      </c>
      <c r="AE15" s="49">
        <v>990</v>
      </c>
      <c r="AF15" s="74">
        <f t="shared" si="9"/>
        <v>1.3131313131313131</v>
      </c>
      <c r="AG15" s="72">
        <v>14</v>
      </c>
      <c r="AH15" s="72">
        <v>984</v>
      </c>
      <c r="AI15" s="74">
        <f t="shared" si="10"/>
        <v>1.4227642276422763</v>
      </c>
      <c r="AJ15" s="50">
        <v>4</v>
      </c>
      <c r="AK15" s="73">
        <v>983</v>
      </c>
      <c r="AL15" s="74">
        <f t="shared" si="11"/>
        <v>0.40691759918616477</v>
      </c>
      <c r="AM15" s="50">
        <v>7</v>
      </c>
      <c r="AN15" s="73">
        <v>988</v>
      </c>
      <c r="AO15" s="74">
        <f t="shared" si="12"/>
        <v>0.708502024291498</v>
      </c>
      <c r="AP15" s="49">
        <v>8</v>
      </c>
      <c r="AQ15" s="73">
        <v>980</v>
      </c>
      <c r="AR15" s="74">
        <f t="shared" si="13"/>
        <v>0.8163265306122449</v>
      </c>
      <c r="AS15" s="87">
        <v>6</v>
      </c>
      <c r="AT15" s="85">
        <v>976</v>
      </c>
      <c r="AU15" s="74">
        <f t="shared" si="14"/>
        <v>0.6147540983606558</v>
      </c>
      <c r="AV15" s="86">
        <v>9</v>
      </c>
      <c r="AW15" s="85">
        <v>974</v>
      </c>
      <c r="AX15" s="88">
        <f t="shared" si="15"/>
        <v>0.9240246406570842</v>
      </c>
      <c r="AY15" s="86">
        <v>58</v>
      </c>
      <c r="AZ15" s="85">
        <v>963</v>
      </c>
      <c r="BA15" s="88">
        <f t="shared" si="16"/>
        <v>6.022845275181724</v>
      </c>
      <c r="BB15" s="86">
        <v>28</v>
      </c>
      <c r="BC15" s="94">
        <v>964</v>
      </c>
      <c r="BD15" s="88">
        <f t="shared" si="17"/>
        <v>2.904564315352697</v>
      </c>
      <c r="BE15" s="86">
        <v>11</v>
      </c>
      <c r="BF15" s="94">
        <v>929</v>
      </c>
      <c r="BG15" s="88">
        <f t="shared" si="18"/>
        <v>1.1840688912809472</v>
      </c>
      <c r="BH15" s="311"/>
      <c r="BI15" s="312"/>
      <c r="BJ15" s="313"/>
      <c r="BK15" s="311"/>
      <c r="BL15" s="312"/>
      <c r="BM15" s="313"/>
      <c r="BN15" s="311"/>
      <c r="BO15" s="312"/>
      <c r="BP15" s="313"/>
      <c r="BQ15" s="311"/>
      <c r="BR15" s="312"/>
      <c r="BS15" s="314"/>
      <c r="BT15" s="315"/>
      <c r="BU15" s="312"/>
      <c r="BV15" s="314"/>
      <c r="BW15" s="315"/>
      <c r="BX15" s="312"/>
      <c r="BY15" s="314"/>
      <c r="BZ15" s="315"/>
      <c r="CA15" s="312"/>
      <c r="CB15" s="314"/>
      <c r="CC15" s="311"/>
      <c r="CD15" s="316"/>
      <c r="CE15" s="313"/>
      <c r="CF15" s="311"/>
      <c r="CG15" s="316"/>
      <c r="CH15" s="313"/>
      <c r="CI15" s="317"/>
      <c r="CJ15" s="316"/>
      <c r="CK15" s="313"/>
      <c r="CL15" s="317"/>
      <c r="CM15" s="316"/>
      <c r="CN15" s="313"/>
      <c r="CO15" s="317"/>
      <c r="CP15" s="316"/>
      <c r="CQ15" s="318"/>
    </row>
    <row r="16" spans="1:95" ht="11.25">
      <c r="A16" s="46" t="s">
        <v>66</v>
      </c>
      <c r="B16" s="71" t="s">
        <v>65</v>
      </c>
      <c r="C16" s="72">
        <v>0</v>
      </c>
      <c r="D16" s="73">
        <v>2001</v>
      </c>
      <c r="E16" s="74" t="str">
        <f t="shared" si="0"/>
        <v>0.00</v>
      </c>
      <c r="F16" s="72">
        <v>9</v>
      </c>
      <c r="G16" s="73">
        <v>1998</v>
      </c>
      <c r="H16" s="74">
        <f t="shared" si="1"/>
        <v>0.45045045045045046</v>
      </c>
      <c r="I16" s="50">
        <v>12</v>
      </c>
      <c r="J16" s="73">
        <v>1995</v>
      </c>
      <c r="K16" s="74">
        <f t="shared" si="2"/>
        <v>0.6015037593984963</v>
      </c>
      <c r="L16" s="50">
        <v>24</v>
      </c>
      <c r="M16" s="73">
        <v>1987</v>
      </c>
      <c r="N16" s="74">
        <f t="shared" si="3"/>
        <v>1.2078510317060895</v>
      </c>
      <c r="O16" s="48">
        <v>28</v>
      </c>
      <c r="P16" s="73">
        <v>1983</v>
      </c>
      <c r="Q16" s="74">
        <f t="shared" si="4"/>
        <v>1.4120020171457388</v>
      </c>
      <c r="R16" s="50">
        <v>24</v>
      </c>
      <c r="S16" s="73">
        <v>1971</v>
      </c>
      <c r="T16" s="74">
        <f t="shared" si="5"/>
        <v>1.21765601217656</v>
      </c>
      <c r="U16" s="49">
        <v>31</v>
      </c>
      <c r="V16" s="73">
        <v>1951</v>
      </c>
      <c r="W16" s="74">
        <f t="shared" si="6"/>
        <v>1.5889287544848796</v>
      </c>
      <c r="X16" s="50">
        <v>15</v>
      </c>
      <c r="Y16" s="73">
        <v>1937</v>
      </c>
      <c r="Z16" s="74">
        <f t="shared" si="7"/>
        <v>0.7743933918430563</v>
      </c>
      <c r="AA16" s="50">
        <v>30</v>
      </c>
      <c r="AB16" s="73">
        <v>1917</v>
      </c>
      <c r="AC16" s="74">
        <f t="shared" si="8"/>
        <v>1.5649452269170578</v>
      </c>
      <c r="AD16" s="50">
        <v>26</v>
      </c>
      <c r="AE16" s="49">
        <v>1909</v>
      </c>
      <c r="AF16" s="74">
        <f t="shared" si="9"/>
        <v>1.3619696176008382</v>
      </c>
      <c r="AG16" s="72">
        <v>26</v>
      </c>
      <c r="AH16" s="72">
        <v>1896</v>
      </c>
      <c r="AI16" s="74">
        <f t="shared" si="10"/>
        <v>1.3713080168776373</v>
      </c>
      <c r="AJ16" s="50">
        <v>16</v>
      </c>
      <c r="AK16" s="73">
        <v>1889</v>
      </c>
      <c r="AL16" s="74">
        <f t="shared" si="11"/>
        <v>0.8470089994706195</v>
      </c>
      <c r="AM16" s="50">
        <v>31</v>
      </c>
      <c r="AN16" s="73">
        <v>1887</v>
      </c>
      <c r="AO16" s="74">
        <f t="shared" si="12"/>
        <v>1.6428192898781133</v>
      </c>
      <c r="AP16" s="49">
        <v>27</v>
      </c>
      <c r="AQ16" s="73">
        <v>1883</v>
      </c>
      <c r="AR16" s="74">
        <f t="shared" si="13"/>
        <v>1.4338821030270845</v>
      </c>
      <c r="AS16" s="87">
        <v>9</v>
      </c>
      <c r="AT16" s="85">
        <v>1870</v>
      </c>
      <c r="AU16" s="74">
        <f t="shared" si="14"/>
        <v>0.4812834224598931</v>
      </c>
      <c r="AV16" s="86">
        <v>17</v>
      </c>
      <c r="AW16" s="85">
        <v>1871</v>
      </c>
      <c r="AX16" s="88">
        <f t="shared" si="15"/>
        <v>0.9086050240513094</v>
      </c>
      <c r="AY16" s="86">
        <v>31</v>
      </c>
      <c r="AZ16" s="85">
        <v>1848</v>
      </c>
      <c r="BA16" s="88">
        <f t="shared" si="16"/>
        <v>1.6774891774891776</v>
      </c>
      <c r="BB16" s="86">
        <v>0</v>
      </c>
      <c r="BC16" s="94">
        <v>1840</v>
      </c>
      <c r="BD16" s="88" t="str">
        <f t="shared" si="17"/>
        <v>0.00</v>
      </c>
      <c r="BE16" s="86">
        <v>17</v>
      </c>
      <c r="BF16" s="94">
        <v>1835</v>
      </c>
      <c r="BG16" s="88">
        <f t="shared" si="18"/>
        <v>0.9264305177111717</v>
      </c>
      <c r="BH16" s="311"/>
      <c r="BI16" s="312"/>
      <c r="BJ16" s="313"/>
      <c r="BK16" s="311"/>
      <c r="BL16" s="312"/>
      <c r="BM16" s="313"/>
      <c r="BN16" s="311"/>
      <c r="BO16" s="312"/>
      <c r="BP16" s="313"/>
      <c r="BQ16" s="311"/>
      <c r="BR16" s="312"/>
      <c r="BS16" s="314"/>
      <c r="BT16" s="315"/>
      <c r="BU16" s="312"/>
      <c r="BV16" s="314"/>
      <c r="BW16" s="315"/>
      <c r="BX16" s="312"/>
      <c r="BY16" s="314"/>
      <c r="BZ16" s="315"/>
      <c r="CA16" s="312"/>
      <c r="CB16" s="314"/>
      <c r="CC16" s="311"/>
      <c r="CD16" s="316"/>
      <c r="CE16" s="313"/>
      <c r="CF16" s="311"/>
      <c r="CG16" s="316"/>
      <c r="CH16" s="313"/>
      <c r="CI16" s="317"/>
      <c r="CJ16" s="316"/>
      <c r="CK16" s="313"/>
      <c r="CL16" s="317"/>
      <c r="CM16" s="316"/>
      <c r="CN16" s="313"/>
      <c r="CO16" s="317"/>
      <c r="CP16" s="316"/>
      <c r="CQ16" s="318"/>
    </row>
    <row r="17" spans="1:95" ht="11.25">
      <c r="A17" s="46" t="s">
        <v>35</v>
      </c>
      <c r="B17" s="71" t="s">
        <v>4</v>
      </c>
      <c r="C17" s="72">
        <v>21</v>
      </c>
      <c r="D17" s="73">
        <v>808</v>
      </c>
      <c r="E17" s="74">
        <f t="shared" si="0"/>
        <v>2.599009900990099</v>
      </c>
      <c r="F17" s="72">
        <v>8</v>
      </c>
      <c r="G17" s="73">
        <v>800</v>
      </c>
      <c r="H17" s="74">
        <f t="shared" si="1"/>
        <v>1</v>
      </c>
      <c r="I17" s="50">
        <v>7</v>
      </c>
      <c r="J17" s="73">
        <v>802</v>
      </c>
      <c r="K17" s="74">
        <f t="shared" si="2"/>
        <v>0.8728179551122194</v>
      </c>
      <c r="L17" s="50">
        <v>8</v>
      </c>
      <c r="M17" s="73">
        <v>789</v>
      </c>
      <c r="N17" s="74">
        <f t="shared" si="3"/>
        <v>1.0139416983523446</v>
      </c>
      <c r="O17" s="48">
        <v>7</v>
      </c>
      <c r="P17" s="73">
        <v>780</v>
      </c>
      <c r="Q17" s="74">
        <f t="shared" si="4"/>
        <v>0.8974358974358974</v>
      </c>
      <c r="R17" s="50">
        <v>10</v>
      </c>
      <c r="S17" s="73">
        <v>775</v>
      </c>
      <c r="T17" s="74">
        <f t="shared" si="5"/>
        <v>1.2903225806451613</v>
      </c>
      <c r="U17" s="49">
        <v>7</v>
      </c>
      <c r="V17" s="73">
        <v>764</v>
      </c>
      <c r="W17" s="74">
        <f t="shared" si="6"/>
        <v>0.9162303664921465</v>
      </c>
      <c r="X17" s="50">
        <v>3</v>
      </c>
      <c r="Y17" s="73">
        <v>762</v>
      </c>
      <c r="Z17" s="74">
        <f t="shared" si="7"/>
        <v>0.39370078740157477</v>
      </c>
      <c r="AA17" s="50">
        <v>6</v>
      </c>
      <c r="AB17" s="73">
        <v>759</v>
      </c>
      <c r="AC17" s="74">
        <f t="shared" si="8"/>
        <v>0.7905138339920948</v>
      </c>
      <c r="AD17" s="50">
        <v>19</v>
      </c>
      <c r="AE17" s="49">
        <v>757</v>
      </c>
      <c r="AF17" s="74">
        <f t="shared" si="9"/>
        <v>2.509907529722589</v>
      </c>
      <c r="AG17" s="72">
        <v>12</v>
      </c>
      <c r="AH17" s="72">
        <v>745</v>
      </c>
      <c r="AI17" s="74">
        <f t="shared" si="10"/>
        <v>1.6107382550335572</v>
      </c>
      <c r="AJ17" s="50">
        <v>12</v>
      </c>
      <c r="AK17" s="73">
        <v>752</v>
      </c>
      <c r="AL17" s="74">
        <f t="shared" si="11"/>
        <v>1.5957446808510638</v>
      </c>
      <c r="AM17" s="50">
        <v>23</v>
      </c>
      <c r="AN17" s="73">
        <v>751</v>
      </c>
      <c r="AO17" s="74">
        <f t="shared" si="12"/>
        <v>3.062583222370173</v>
      </c>
      <c r="AP17" s="49">
        <v>6</v>
      </c>
      <c r="AQ17" s="73">
        <v>753</v>
      </c>
      <c r="AR17" s="74">
        <f t="shared" si="13"/>
        <v>0.796812749003984</v>
      </c>
      <c r="AS17" s="87">
        <v>12</v>
      </c>
      <c r="AT17" s="85">
        <v>751</v>
      </c>
      <c r="AU17" s="74">
        <f t="shared" si="14"/>
        <v>1.5978695073235687</v>
      </c>
      <c r="AV17" s="86">
        <v>11</v>
      </c>
      <c r="AW17" s="85">
        <v>745</v>
      </c>
      <c r="AX17" s="88">
        <f t="shared" si="15"/>
        <v>1.476510067114094</v>
      </c>
      <c r="AY17" s="86">
        <v>16</v>
      </c>
      <c r="AZ17" s="85">
        <v>738</v>
      </c>
      <c r="BA17" s="88">
        <f t="shared" si="16"/>
        <v>2.168021680216802</v>
      </c>
      <c r="BB17" s="86">
        <v>16</v>
      </c>
      <c r="BC17" s="94">
        <v>739</v>
      </c>
      <c r="BD17" s="88">
        <f t="shared" si="17"/>
        <v>2.165087956698241</v>
      </c>
      <c r="BE17" s="86">
        <v>0</v>
      </c>
      <c r="BF17" s="94">
        <v>723</v>
      </c>
      <c r="BG17" s="88" t="str">
        <f t="shared" si="18"/>
        <v>0.00</v>
      </c>
      <c r="BH17" s="311"/>
      <c r="BI17" s="312"/>
      <c r="BJ17" s="313"/>
      <c r="BK17" s="311"/>
      <c r="BL17" s="312"/>
      <c r="BM17" s="313"/>
      <c r="BN17" s="311"/>
      <c r="BO17" s="312"/>
      <c r="BP17" s="313"/>
      <c r="BQ17" s="311"/>
      <c r="BR17" s="312"/>
      <c r="BS17" s="314"/>
      <c r="BT17" s="315"/>
      <c r="BU17" s="312"/>
      <c r="BV17" s="314"/>
      <c r="BW17" s="315"/>
      <c r="BX17" s="312"/>
      <c r="BY17" s="314"/>
      <c r="BZ17" s="315"/>
      <c r="CA17" s="312"/>
      <c r="CB17" s="314"/>
      <c r="CC17" s="311"/>
      <c r="CD17" s="316"/>
      <c r="CE17" s="313"/>
      <c r="CF17" s="311"/>
      <c r="CG17" s="316"/>
      <c r="CH17" s="313"/>
      <c r="CI17" s="317"/>
      <c r="CJ17" s="316"/>
      <c r="CK17" s="313"/>
      <c r="CL17" s="317"/>
      <c r="CM17" s="316"/>
      <c r="CN17" s="313"/>
      <c r="CO17" s="317"/>
      <c r="CP17" s="316"/>
      <c r="CQ17" s="318"/>
    </row>
    <row r="18" spans="1:95" ht="11.25">
      <c r="A18" s="57" t="s">
        <v>36</v>
      </c>
      <c r="B18" s="71" t="s">
        <v>17</v>
      </c>
      <c r="C18" s="72">
        <v>7</v>
      </c>
      <c r="D18" s="73">
        <v>278</v>
      </c>
      <c r="E18" s="74">
        <f t="shared" si="0"/>
        <v>2.5179856115107913</v>
      </c>
      <c r="F18" s="72">
        <v>9</v>
      </c>
      <c r="G18" s="73">
        <v>277</v>
      </c>
      <c r="H18" s="74">
        <f t="shared" si="1"/>
        <v>3.2490974729241873</v>
      </c>
      <c r="I18" s="50">
        <v>3</v>
      </c>
      <c r="J18" s="73">
        <v>278</v>
      </c>
      <c r="K18" s="74">
        <f t="shared" si="2"/>
        <v>1.079136690647482</v>
      </c>
      <c r="L18" s="50">
        <v>6</v>
      </c>
      <c r="M18" s="73">
        <v>277</v>
      </c>
      <c r="N18" s="74">
        <f t="shared" si="3"/>
        <v>2.166064981949458</v>
      </c>
      <c r="O18" s="48">
        <v>4</v>
      </c>
      <c r="P18" s="73">
        <v>274</v>
      </c>
      <c r="Q18" s="74">
        <f t="shared" si="4"/>
        <v>1.4598540145985401</v>
      </c>
      <c r="R18" s="50">
        <v>5</v>
      </c>
      <c r="S18" s="73">
        <v>269</v>
      </c>
      <c r="T18" s="74">
        <f t="shared" si="5"/>
        <v>1.858736059479554</v>
      </c>
      <c r="U18" s="49">
        <v>5</v>
      </c>
      <c r="V18" s="73">
        <v>265</v>
      </c>
      <c r="W18" s="74">
        <f t="shared" si="6"/>
        <v>1.8867924528301887</v>
      </c>
      <c r="X18" s="50">
        <v>4</v>
      </c>
      <c r="Y18" s="73">
        <v>262</v>
      </c>
      <c r="Z18" s="74">
        <f t="shared" si="7"/>
        <v>1.5267175572519083</v>
      </c>
      <c r="AA18" s="50">
        <v>12</v>
      </c>
      <c r="AB18" s="73">
        <v>262</v>
      </c>
      <c r="AC18" s="74">
        <f t="shared" si="8"/>
        <v>4.580152671755725</v>
      </c>
      <c r="AD18" s="50">
        <v>3</v>
      </c>
      <c r="AE18" s="49">
        <v>265</v>
      </c>
      <c r="AF18" s="74">
        <f t="shared" si="9"/>
        <v>1.1320754716981132</v>
      </c>
      <c r="AG18" s="72">
        <v>3</v>
      </c>
      <c r="AH18" s="72">
        <v>264</v>
      </c>
      <c r="AI18" s="74">
        <f t="shared" si="10"/>
        <v>1.1363636363636365</v>
      </c>
      <c r="AJ18" s="50">
        <v>1</v>
      </c>
      <c r="AK18" s="73">
        <v>264</v>
      </c>
      <c r="AL18" s="74">
        <f t="shared" si="11"/>
        <v>0.3787878787878788</v>
      </c>
      <c r="AM18" s="50">
        <v>1</v>
      </c>
      <c r="AN18" s="73">
        <v>265</v>
      </c>
      <c r="AO18" s="74">
        <f t="shared" si="12"/>
        <v>0.37735849056603776</v>
      </c>
      <c r="AP18" s="49">
        <v>4</v>
      </c>
      <c r="AQ18" s="73">
        <v>265</v>
      </c>
      <c r="AR18" s="74">
        <f t="shared" si="13"/>
        <v>1.509433962264151</v>
      </c>
      <c r="AS18" s="87">
        <v>8</v>
      </c>
      <c r="AT18" s="85">
        <v>265</v>
      </c>
      <c r="AU18" s="74">
        <f t="shared" si="14"/>
        <v>3.018867924528302</v>
      </c>
      <c r="AV18" s="86">
        <v>5</v>
      </c>
      <c r="AW18" s="85">
        <v>262</v>
      </c>
      <c r="AX18" s="88">
        <f t="shared" si="15"/>
        <v>1.9083969465648856</v>
      </c>
      <c r="AY18" s="86">
        <v>7</v>
      </c>
      <c r="AZ18" s="85">
        <v>265</v>
      </c>
      <c r="BA18" s="88">
        <f t="shared" si="16"/>
        <v>2.6415094339622645</v>
      </c>
      <c r="BB18" s="86">
        <v>2</v>
      </c>
      <c r="BC18" s="94">
        <v>264</v>
      </c>
      <c r="BD18" s="88">
        <f t="shared" si="17"/>
        <v>0.7575757575757576</v>
      </c>
      <c r="BE18" s="86">
        <v>3</v>
      </c>
      <c r="BF18" s="94">
        <v>262</v>
      </c>
      <c r="BG18" s="88">
        <f t="shared" si="18"/>
        <v>1.1450381679389312</v>
      </c>
      <c r="BH18" s="311"/>
      <c r="BI18" s="312"/>
      <c r="BJ18" s="313"/>
      <c r="BK18" s="311"/>
      <c r="BL18" s="312"/>
      <c r="BM18" s="313"/>
      <c r="BN18" s="311"/>
      <c r="BO18" s="312"/>
      <c r="BP18" s="313"/>
      <c r="BQ18" s="311"/>
      <c r="BR18" s="312"/>
      <c r="BS18" s="314"/>
      <c r="BT18" s="315"/>
      <c r="BU18" s="312"/>
      <c r="BV18" s="314"/>
      <c r="BW18" s="315"/>
      <c r="BX18" s="312"/>
      <c r="BY18" s="314"/>
      <c r="BZ18" s="315"/>
      <c r="CA18" s="312"/>
      <c r="CB18" s="314"/>
      <c r="CC18" s="311"/>
      <c r="CD18" s="316"/>
      <c r="CE18" s="313"/>
      <c r="CF18" s="311"/>
      <c r="CG18" s="316"/>
      <c r="CH18" s="313"/>
      <c r="CI18" s="317"/>
      <c r="CJ18" s="316"/>
      <c r="CK18" s="313"/>
      <c r="CL18" s="317"/>
      <c r="CM18" s="316"/>
      <c r="CN18" s="313"/>
      <c r="CO18" s="317"/>
      <c r="CP18" s="316"/>
      <c r="CQ18" s="318"/>
    </row>
    <row r="19" spans="1:95" ht="11.25">
      <c r="A19" s="46" t="s">
        <v>37</v>
      </c>
      <c r="B19" s="71" t="s">
        <v>1</v>
      </c>
      <c r="C19" s="72">
        <v>6</v>
      </c>
      <c r="D19" s="73">
        <v>685</v>
      </c>
      <c r="E19" s="74">
        <f t="shared" si="0"/>
        <v>0.8759124087591241</v>
      </c>
      <c r="F19" s="72">
        <v>9</v>
      </c>
      <c r="G19" s="73">
        <v>680</v>
      </c>
      <c r="H19" s="74">
        <f t="shared" si="1"/>
        <v>1.3235294117647058</v>
      </c>
      <c r="I19" s="50">
        <v>2</v>
      </c>
      <c r="J19" s="73">
        <v>685</v>
      </c>
      <c r="K19" s="74">
        <f t="shared" si="2"/>
        <v>0.291970802919708</v>
      </c>
      <c r="L19" s="50">
        <v>8</v>
      </c>
      <c r="M19" s="73">
        <v>686</v>
      </c>
      <c r="N19" s="74">
        <f t="shared" si="3"/>
        <v>1.1661807580174928</v>
      </c>
      <c r="O19" s="48">
        <v>16</v>
      </c>
      <c r="P19" s="73">
        <v>684</v>
      </c>
      <c r="Q19" s="74">
        <f t="shared" si="4"/>
        <v>2.3391812865497075</v>
      </c>
      <c r="R19" s="50">
        <v>12</v>
      </c>
      <c r="S19" s="73">
        <v>682</v>
      </c>
      <c r="T19" s="74">
        <f t="shared" si="5"/>
        <v>1.7595307917888565</v>
      </c>
      <c r="U19" s="49">
        <v>4</v>
      </c>
      <c r="V19" s="73">
        <v>683</v>
      </c>
      <c r="W19" s="74">
        <f t="shared" si="6"/>
        <v>0.5856515373352855</v>
      </c>
      <c r="X19" s="50">
        <v>3</v>
      </c>
      <c r="Y19" s="73">
        <v>676</v>
      </c>
      <c r="Z19" s="74">
        <f t="shared" si="7"/>
        <v>0.4437869822485207</v>
      </c>
      <c r="AA19" s="50">
        <v>13</v>
      </c>
      <c r="AB19" s="73">
        <v>674</v>
      </c>
      <c r="AC19" s="74">
        <f t="shared" si="8"/>
        <v>1.9287833827893175</v>
      </c>
      <c r="AD19" s="50">
        <v>7</v>
      </c>
      <c r="AE19" s="49">
        <v>671</v>
      </c>
      <c r="AF19" s="74">
        <f t="shared" si="9"/>
        <v>1.0432190760059614</v>
      </c>
      <c r="AG19" s="72">
        <v>4</v>
      </c>
      <c r="AH19" s="72">
        <v>666</v>
      </c>
      <c r="AI19" s="74">
        <f t="shared" si="10"/>
        <v>0.6006006006006006</v>
      </c>
      <c r="AJ19" s="50">
        <v>4</v>
      </c>
      <c r="AK19" s="73">
        <v>664</v>
      </c>
      <c r="AL19" s="74">
        <f t="shared" si="11"/>
        <v>0.6024096385542169</v>
      </c>
      <c r="AM19" s="50">
        <v>4</v>
      </c>
      <c r="AN19" s="73">
        <v>664</v>
      </c>
      <c r="AO19" s="74">
        <f t="shared" si="12"/>
        <v>0.6024096385542169</v>
      </c>
      <c r="AP19" s="49">
        <v>1</v>
      </c>
      <c r="AQ19" s="73">
        <v>661</v>
      </c>
      <c r="AR19" s="74">
        <f t="shared" si="13"/>
        <v>0.15128593040847202</v>
      </c>
      <c r="AS19" s="87">
        <v>4</v>
      </c>
      <c r="AT19" s="85">
        <v>661</v>
      </c>
      <c r="AU19" s="74">
        <f t="shared" si="14"/>
        <v>0.6051437216338881</v>
      </c>
      <c r="AV19" s="86">
        <v>2</v>
      </c>
      <c r="AW19" s="85">
        <v>656</v>
      </c>
      <c r="AX19" s="88">
        <f t="shared" si="15"/>
        <v>0.3048780487804878</v>
      </c>
      <c r="AY19" s="86">
        <v>14</v>
      </c>
      <c r="AZ19" s="85">
        <v>654</v>
      </c>
      <c r="BA19" s="88">
        <f t="shared" si="16"/>
        <v>2.1406727828746175</v>
      </c>
      <c r="BB19" s="86">
        <v>6</v>
      </c>
      <c r="BC19" s="94">
        <v>651</v>
      </c>
      <c r="BD19" s="88">
        <f t="shared" si="17"/>
        <v>0.9216589861751152</v>
      </c>
      <c r="BE19" s="86">
        <v>0</v>
      </c>
      <c r="BF19" s="94">
        <v>649</v>
      </c>
      <c r="BG19" s="88" t="str">
        <f t="shared" si="18"/>
        <v>0.00</v>
      </c>
      <c r="BH19" s="311"/>
      <c r="BI19" s="312"/>
      <c r="BJ19" s="313"/>
      <c r="BK19" s="311"/>
      <c r="BL19" s="312"/>
      <c r="BM19" s="313"/>
      <c r="BN19" s="311"/>
      <c r="BO19" s="312"/>
      <c r="BP19" s="313"/>
      <c r="BQ19" s="311"/>
      <c r="BR19" s="312"/>
      <c r="BS19" s="314"/>
      <c r="BT19" s="315"/>
      <c r="BU19" s="312"/>
      <c r="BV19" s="314"/>
      <c r="BW19" s="315"/>
      <c r="BX19" s="312"/>
      <c r="BY19" s="314"/>
      <c r="BZ19" s="315"/>
      <c r="CA19" s="312"/>
      <c r="CB19" s="314"/>
      <c r="CC19" s="311"/>
      <c r="CD19" s="316"/>
      <c r="CE19" s="313"/>
      <c r="CF19" s="311"/>
      <c r="CG19" s="316"/>
      <c r="CH19" s="313"/>
      <c r="CI19" s="317"/>
      <c r="CJ19" s="316"/>
      <c r="CK19" s="313"/>
      <c r="CL19" s="317"/>
      <c r="CM19" s="316"/>
      <c r="CN19" s="313"/>
      <c r="CO19" s="317"/>
      <c r="CP19" s="316"/>
      <c r="CQ19" s="318"/>
    </row>
    <row r="20" spans="1:95" ht="11.25">
      <c r="A20" s="46" t="s">
        <v>38</v>
      </c>
      <c r="B20" s="71" t="s">
        <v>5</v>
      </c>
      <c r="C20" s="72">
        <v>11</v>
      </c>
      <c r="D20" s="73">
        <v>954</v>
      </c>
      <c r="E20" s="74">
        <f t="shared" si="0"/>
        <v>1.1530398322851152</v>
      </c>
      <c r="F20" s="72">
        <v>11</v>
      </c>
      <c r="G20" s="73">
        <v>953</v>
      </c>
      <c r="H20" s="74">
        <f t="shared" si="1"/>
        <v>1.154249737670514</v>
      </c>
      <c r="I20" s="50">
        <v>9</v>
      </c>
      <c r="J20" s="73">
        <v>955</v>
      </c>
      <c r="K20" s="74">
        <f t="shared" si="2"/>
        <v>0.9424083769633508</v>
      </c>
      <c r="L20" s="50">
        <v>9</v>
      </c>
      <c r="M20" s="73">
        <v>968</v>
      </c>
      <c r="N20" s="74">
        <f t="shared" si="3"/>
        <v>0.9297520661157025</v>
      </c>
      <c r="O20" s="48">
        <v>6</v>
      </c>
      <c r="P20" s="73">
        <v>973</v>
      </c>
      <c r="Q20" s="74">
        <f t="shared" si="4"/>
        <v>0.6166495375128468</v>
      </c>
      <c r="R20" s="50">
        <v>10</v>
      </c>
      <c r="S20" s="73">
        <v>970</v>
      </c>
      <c r="T20" s="74">
        <f t="shared" si="5"/>
        <v>1.0309278350515463</v>
      </c>
      <c r="U20" s="49">
        <v>2</v>
      </c>
      <c r="V20" s="73">
        <v>955</v>
      </c>
      <c r="W20" s="74">
        <f t="shared" si="6"/>
        <v>0.20942408376963353</v>
      </c>
      <c r="X20" s="50">
        <v>24</v>
      </c>
      <c r="Y20" s="73">
        <v>946</v>
      </c>
      <c r="Z20" s="74">
        <f t="shared" si="7"/>
        <v>2.536997885835095</v>
      </c>
      <c r="AA20" s="50">
        <v>7</v>
      </c>
      <c r="AB20" s="73">
        <v>929</v>
      </c>
      <c r="AC20" s="74">
        <f t="shared" si="8"/>
        <v>0.7534983853606028</v>
      </c>
      <c r="AD20" s="50">
        <v>5</v>
      </c>
      <c r="AE20" s="49">
        <v>932</v>
      </c>
      <c r="AF20" s="74">
        <f t="shared" si="9"/>
        <v>0.5364806866952789</v>
      </c>
      <c r="AG20" s="72">
        <v>7</v>
      </c>
      <c r="AH20" s="72">
        <v>922</v>
      </c>
      <c r="AI20" s="74">
        <f t="shared" si="10"/>
        <v>0.7592190889370932</v>
      </c>
      <c r="AJ20" s="50">
        <v>3</v>
      </c>
      <c r="AK20" s="73">
        <v>924</v>
      </c>
      <c r="AL20" s="74">
        <f t="shared" si="11"/>
        <v>0.3246753246753247</v>
      </c>
      <c r="AM20" s="50">
        <v>9</v>
      </c>
      <c r="AN20" s="73">
        <v>919</v>
      </c>
      <c r="AO20" s="74">
        <f t="shared" si="12"/>
        <v>0.9793253536452665</v>
      </c>
      <c r="AP20" s="49">
        <v>3</v>
      </c>
      <c r="AQ20" s="73">
        <v>910</v>
      </c>
      <c r="AR20" s="74">
        <f t="shared" si="13"/>
        <v>0.32967032967032966</v>
      </c>
      <c r="AS20" s="87">
        <v>2</v>
      </c>
      <c r="AT20" s="85">
        <v>900</v>
      </c>
      <c r="AU20" s="74">
        <f t="shared" si="14"/>
        <v>0.2222222222222222</v>
      </c>
      <c r="AV20" s="86">
        <v>7</v>
      </c>
      <c r="AW20" s="85">
        <v>895</v>
      </c>
      <c r="AX20" s="88">
        <f t="shared" si="15"/>
        <v>0.782122905027933</v>
      </c>
      <c r="AY20" s="86">
        <v>14</v>
      </c>
      <c r="AZ20" s="85">
        <v>878</v>
      </c>
      <c r="BA20" s="88">
        <f t="shared" si="16"/>
        <v>1.5945330296127564</v>
      </c>
      <c r="BB20" s="86">
        <v>7</v>
      </c>
      <c r="BC20" s="94">
        <v>878</v>
      </c>
      <c r="BD20" s="88">
        <f t="shared" si="17"/>
        <v>0.7972665148063782</v>
      </c>
      <c r="BE20" s="86">
        <v>11</v>
      </c>
      <c r="BF20" s="94">
        <v>870</v>
      </c>
      <c r="BG20" s="88">
        <f t="shared" si="18"/>
        <v>1.264367816091954</v>
      </c>
      <c r="BH20" s="311"/>
      <c r="BI20" s="312"/>
      <c r="BJ20" s="313"/>
      <c r="BK20" s="311"/>
      <c r="BL20" s="312"/>
      <c r="BM20" s="313"/>
      <c r="BN20" s="311"/>
      <c r="BO20" s="312"/>
      <c r="BP20" s="313"/>
      <c r="BQ20" s="311"/>
      <c r="BR20" s="312"/>
      <c r="BS20" s="314"/>
      <c r="BT20" s="315"/>
      <c r="BU20" s="312"/>
      <c r="BV20" s="314"/>
      <c r="BW20" s="315"/>
      <c r="BX20" s="312"/>
      <c r="BY20" s="314"/>
      <c r="BZ20" s="315"/>
      <c r="CA20" s="312"/>
      <c r="CB20" s="314"/>
      <c r="CC20" s="311"/>
      <c r="CD20" s="316"/>
      <c r="CE20" s="313"/>
      <c r="CF20" s="311"/>
      <c r="CG20" s="316"/>
      <c r="CH20" s="313"/>
      <c r="CI20" s="317"/>
      <c r="CJ20" s="316"/>
      <c r="CK20" s="313"/>
      <c r="CL20" s="317"/>
      <c r="CM20" s="316"/>
      <c r="CN20" s="313"/>
      <c r="CO20" s="317"/>
      <c r="CP20" s="316"/>
      <c r="CQ20" s="318"/>
    </row>
    <row r="21" spans="1:95" ht="11.25">
      <c r="A21" s="46" t="s">
        <v>39</v>
      </c>
      <c r="B21" s="71" t="s">
        <v>6</v>
      </c>
      <c r="C21" s="72">
        <v>30</v>
      </c>
      <c r="D21" s="73">
        <v>1948</v>
      </c>
      <c r="E21" s="74">
        <f t="shared" si="0"/>
        <v>1.5400410677618068</v>
      </c>
      <c r="F21" s="72">
        <v>29</v>
      </c>
      <c r="G21" s="73">
        <v>1951</v>
      </c>
      <c r="H21" s="74">
        <f t="shared" si="1"/>
        <v>1.486417221937468</v>
      </c>
      <c r="I21" s="50">
        <v>29</v>
      </c>
      <c r="J21" s="73">
        <v>1957</v>
      </c>
      <c r="K21" s="74">
        <f t="shared" si="2"/>
        <v>1.481859989780276</v>
      </c>
      <c r="L21" s="50">
        <v>21</v>
      </c>
      <c r="M21" s="73">
        <v>1941</v>
      </c>
      <c r="N21" s="74">
        <f t="shared" si="3"/>
        <v>1.0819165378670788</v>
      </c>
      <c r="O21" s="48">
        <v>22</v>
      </c>
      <c r="P21" s="73">
        <v>1926</v>
      </c>
      <c r="Q21" s="74">
        <f t="shared" si="4"/>
        <v>1.142263759086189</v>
      </c>
      <c r="R21" s="50">
        <v>31</v>
      </c>
      <c r="S21" s="73">
        <v>1913</v>
      </c>
      <c r="T21" s="74">
        <f t="shared" si="5"/>
        <v>1.6204913748039729</v>
      </c>
      <c r="U21" s="49">
        <v>19</v>
      </c>
      <c r="V21" s="73">
        <v>1871</v>
      </c>
      <c r="W21" s="74">
        <f t="shared" si="6"/>
        <v>1.015499732763228</v>
      </c>
      <c r="X21" s="50">
        <v>11</v>
      </c>
      <c r="Y21" s="73">
        <v>1855</v>
      </c>
      <c r="Z21" s="74">
        <f t="shared" si="7"/>
        <v>0.5929919137466307</v>
      </c>
      <c r="AA21" s="50">
        <v>19</v>
      </c>
      <c r="AB21" s="73">
        <v>1836</v>
      </c>
      <c r="AC21" s="74">
        <f t="shared" si="8"/>
        <v>1.0348583877995643</v>
      </c>
      <c r="AD21" s="50">
        <v>17</v>
      </c>
      <c r="AE21" s="49">
        <v>1832</v>
      </c>
      <c r="AF21" s="74">
        <f t="shared" si="9"/>
        <v>0.9279475982532752</v>
      </c>
      <c r="AG21" s="72">
        <v>85</v>
      </c>
      <c r="AH21" s="72">
        <v>1824</v>
      </c>
      <c r="AI21" s="74">
        <f t="shared" si="10"/>
        <v>4.660087719298246</v>
      </c>
      <c r="AJ21" s="50">
        <v>23</v>
      </c>
      <c r="AK21" s="73">
        <v>1816</v>
      </c>
      <c r="AL21" s="74">
        <f t="shared" si="11"/>
        <v>1.2665198237885462</v>
      </c>
      <c r="AM21" s="50">
        <v>35</v>
      </c>
      <c r="AN21" s="73">
        <v>1804</v>
      </c>
      <c r="AO21" s="74">
        <f t="shared" si="12"/>
        <v>1.9401330376940134</v>
      </c>
      <c r="AP21" s="49">
        <v>17</v>
      </c>
      <c r="AQ21" s="73">
        <v>1815</v>
      </c>
      <c r="AR21" s="74">
        <f t="shared" si="13"/>
        <v>0.9366391184573003</v>
      </c>
      <c r="AS21" s="87">
        <v>17</v>
      </c>
      <c r="AT21" s="85">
        <v>1792</v>
      </c>
      <c r="AU21" s="74">
        <f t="shared" si="14"/>
        <v>0.9486607142857142</v>
      </c>
      <c r="AV21" s="86">
        <v>24</v>
      </c>
      <c r="AW21" s="85">
        <v>1778</v>
      </c>
      <c r="AX21" s="88">
        <f t="shared" si="15"/>
        <v>1.3498312710911136</v>
      </c>
      <c r="AY21" s="86">
        <v>41</v>
      </c>
      <c r="AZ21" s="85">
        <v>1773</v>
      </c>
      <c r="BA21" s="88">
        <f t="shared" si="16"/>
        <v>2.3124647490129724</v>
      </c>
      <c r="BB21" s="86">
        <v>21</v>
      </c>
      <c r="BC21" s="94">
        <v>1751</v>
      </c>
      <c r="BD21" s="88">
        <f t="shared" si="17"/>
        <v>1.1993146773272416</v>
      </c>
      <c r="BE21" s="86">
        <v>12</v>
      </c>
      <c r="BF21" s="94">
        <v>1742</v>
      </c>
      <c r="BG21" s="88">
        <f t="shared" si="18"/>
        <v>0.6888633754305395</v>
      </c>
      <c r="BH21" s="311"/>
      <c r="BI21" s="312"/>
      <c r="BJ21" s="313"/>
      <c r="BK21" s="311"/>
      <c r="BL21" s="312"/>
      <c r="BM21" s="313"/>
      <c r="BN21" s="311"/>
      <c r="BO21" s="312"/>
      <c r="BP21" s="313"/>
      <c r="BQ21" s="311"/>
      <c r="BR21" s="312"/>
      <c r="BS21" s="314"/>
      <c r="BT21" s="315"/>
      <c r="BU21" s="312"/>
      <c r="BV21" s="314"/>
      <c r="BW21" s="315"/>
      <c r="BX21" s="312"/>
      <c r="BY21" s="314"/>
      <c r="BZ21" s="315"/>
      <c r="CA21" s="312"/>
      <c r="CB21" s="314"/>
      <c r="CC21" s="311"/>
      <c r="CD21" s="316"/>
      <c r="CE21" s="313"/>
      <c r="CF21" s="311"/>
      <c r="CG21" s="316"/>
      <c r="CH21" s="313"/>
      <c r="CI21" s="317"/>
      <c r="CJ21" s="316"/>
      <c r="CK21" s="313"/>
      <c r="CL21" s="317"/>
      <c r="CM21" s="316"/>
      <c r="CN21" s="313"/>
      <c r="CO21" s="317"/>
      <c r="CP21" s="316"/>
      <c r="CQ21" s="318"/>
    </row>
    <row r="22" spans="1:95" ht="11.25">
      <c r="A22" s="46" t="s">
        <v>40</v>
      </c>
      <c r="B22" s="71" t="s">
        <v>7</v>
      </c>
      <c r="C22" s="72">
        <v>2</v>
      </c>
      <c r="D22" s="73">
        <v>225</v>
      </c>
      <c r="E22" s="74">
        <f t="shared" si="0"/>
        <v>0.8888888888888888</v>
      </c>
      <c r="F22" s="72">
        <v>2</v>
      </c>
      <c r="G22" s="73">
        <v>224</v>
      </c>
      <c r="H22" s="74">
        <f t="shared" si="1"/>
        <v>0.8928571428571428</v>
      </c>
      <c r="I22" s="50">
        <v>2</v>
      </c>
      <c r="J22" s="73">
        <v>224</v>
      </c>
      <c r="K22" s="74">
        <f t="shared" si="2"/>
        <v>0.8928571428571428</v>
      </c>
      <c r="L22" s="50">
        <v>1</v>
      </c>
      <c r="M22" s="73">
        <v>226</v>
      </c>
      <c r="N22" s="74">
        <f t="shared" si="3"/>
        <v>0.4424778761061947</v>
      </c>
      <c r="O22" s="48">
        <v>0</v>
      </c>
      <c r="P22" s="73">
        <v>225</v>
      </c>
      <c r="Q22" s="74" t="str">
        <f t="shared" si="4"/>
        <v>0.00</v>
      </c>
      <c r="R22" s="50">
        <v>0</v>
      </c>
      <c r="S22" s="73">
        <v>224</v>
      </c>
      <c r="T22" s="74" t="str">
        <f t="shared" si="5"/>
        <v>0.00</v>
      </c>
      <c r="U22" s="49">
        <v>0</v>
      </c>
      <c r="V22" s="73">
        <v>225</v>
      </c>
      <c r="W22" s="74" t="str">
        <f t="shared" si="6"/>
        <v>0.00</v>
      </c>
      <c r="X22" s="50">
        <v>0</v>
      </c>
      <c r="Y22" s="73">
        <v>223</v>
      </c>
      <c r="Z22" s="74" t="str">
        <f t="shared" si="7"/>
        <v>0.00</v>
      </c>
      <c r="AA22" s="50">
        <v>5</v>
      </c>
      <c r="AB22" s="73">
        <v>223</v>
      </c>
      <c r="AC22" s="74">
        <f t="shared" si="8"/>
        <v>2.242152466367713</v>
      </c>
      <c r="AD22" s="50">
        <v>6</v>
      </c>
      <c r="AE22" s="49">
        <v>223</v>
      </c>
      <c r="AF22" s="74">
        <f t="shared" si="9"/>
        <v>2.690582959641256</v>
      </c>
      <c r="AG22" s="72">
        <v>0</v>
      </c>
      <c r="AH22" s="72">
        <v>222</v>
      </c>
      <c r="AI22" s="74" t="str">
        <f t="shared" si="10"/>
        <v>0.00</v>
      </c>
      <c r="AJ22" s="50">
        <v>0</v>
      </c>
      <c r="AK22" s="73">
        <v>215</v>
      </c>
      <c r="AL22" s="74" t="str">
        <f t="shared" si="11"/>
        <v>0.00</v>
      </c>
      <c r="AM22" s="50">
        <v>0</v>
      </c>
      <c r="AN22" s="73">
        <v>213</v>
      </c>
      <c r="AO22" s="74" t="str">
        <f t="shared" si="12"/>
        <v>0.00</v>
      </c>
      <c r="AP22" s="49">
        <v>0</v>
      </c>
      <c r="AQ22" s="73">
        <v>214</v>
      </c>
      <c r="AR22" s="74" t="str">
        <f t="shared" si="13"/>
        <v>0.00</v>
      </c>
      <c r="AS22" s="87">
        <v>0</v>
      </c>
      <c r="AT22" s="85">
        <v>214</v>
      </c>
      <c r="AU22" s="74" t="str">
        <f t="shared" si="14"/>
        <v>0.00</v>
      </c>
      <c r="AV22" s="86">
        <v>2</v>
      </c>
      <c r="AW22" s="85">
        <v>215</v>
      </c>
      <c r="AX22" s="88">
        <f t="shared" si="15"/>
        <v>0.9302325581395349</v>
      </c>
      <c r="AY22" s="86">
        <v>12</v>
      </c>
      <c r="AZ22" s="85">
        <v>209</v>
      </c>
      <c r="BA22" s="88">
        <f t="shared" si="16"/>
        <v>5.741626794258373</v>
      </c>
      <c r="BB22" s="86">
        <v>1</v>
      </c>
      <c r="BC22" s="94">
        <v>210</v>
      </c>
      <c r="BD22" s="88">
        <f t="shared" si="17"/>
        <v>0.4761904761904762</v>
      </c>
      <c r="BE22" s="86">
        <v>1</v>
      </c>
      <c r="BF22" s="94">
        <v>206</v>
      </c>
      <c r="BG22" s="88">
        <f t="shared" si="18"/>
        <v>0.48543689320388345</v>
      </c>
      <c r="BH22" s="311"/>
      <c r="BI22" s="312"/>
      <c r="BJ22" s="313"/>
      <c r="BK22" s="311"/>
      <c r="BL22" s="312"/>
      <c r="BM22" s="313"/>
      <c r="BN22" s="311"/>
      <c r="BO22" s="312"/>
      <c r="BP22" s="313"/>
      <c r="BQ22" s="311"/>
      <c r="BR22" s="312"/>
      <c r="BS22" s="314"/>
      <c r="BT22" s="315"/>
      <c r="BU22" s="312"/>
      <c r="BV22" s="314"/>
      <c r="BW22" s="315"/>
      <c r="BX22" s="312"/>
      <c r="BY22" s="314"/>
      <c r="BZ22" s="315"/>
      <c r="CA22" s="312"/>
      <c r="CB22" s="314"/>
      <c r="CC22" s="311"/>
      <c r="CD22" s="316"/>
      <c r="CE22" s="313"/>
      <c r="CF22" s="311"/>
      <c r="CG22" s="316"/>
      <c r="CH22" s="313"/>
      <c r="CI22" s="317"/>
      <c r="CJ22" s="316"/>
      <c r="CK22" s="313"/>
      <c r="CL22" s="317"/>
      <c r="CM22" s="316"/>
      <c r="CN22" s="313"/>
      <c r="CO22" s="317"/>
      <c r="CP22" s="316"/>
      <c r="CQ22" s="318"/>
    </row>
    <row r="23" spans="1:95" ht="11.25">
      <c r="A23" s="46" t="s">
        <v>27</v>
      </c>
      <c r="B23" s="71" t="s">
        <v>24</v>
      </c>
      <c r="C23" s="72">
        <v>76</v>
      </c>
      <c r="D23" s="73">
        <v>20079</v>
      </c>
      <c r="E23" s="74">
        <f t="shared" si="0"/>
        <v>0.37850490562279</v>
      </c>
      <c r="F23" s="72">
        <v>74</v>
      </c>
      <c r="G23" s="73">
        <v>20008</v>
      </c>
      <c r="H23" s="74">
        <f t="shared" si="1"/>
        <v>0.36985205917632946</v>
      </c>
      <c r="I23" s="50">
        <v>45</v>
      </c>
      <c r="J23" s="73">
        <v>19798</v>
      </c>
      <c r="K23" s="74">
        <f t="shared" si="2"/>
        <v>0.22729568643297302</v>
      </c>
      <c r="L23" s="50">
        <v>73</v>
      </c>
      <c r="M23" s="73">
        <v>19656</v>
      </c>
      <c r="N23" s="74">
        <f t="shared" si="3"/>
        <v>0.3713878713878714</v>
      </c>
      <c r="O23" s="48">
        <v>83</v>
      </c>
      <c r="P23" s="73">
        <v>19441</v>
      </c>
      <c r="Q23" s="74">
        <f t="shared" si="4"/>
        <v>0.42693277094799653</v>
      </c>
      <c r="R23" s="50">
        <v>58</v>
      </c>
      <c r="S23" s="73">
        <v>19315</v>
      </c>
      <c r="T23" s="74">
        <f t="shared" si="5"/>
        <v>0.30028475278281125</v>
      </c>
      <c r="U23" s="49">
        <v>62</v>
      </c>
      <c r="V23" s="73">
        <v>19300</v>
      </c>
      <c r="W23" s="74">
        <f t="shared" si="6"/>
        <v>0.3212435233160622</v>
      </c>
      <c r="X23" s="50">
        <v>57</v>
      </c>
      <c r="Y23" s="73">
        <v>19234</v>
      </c>
      <c r="Z23" s="74">
        <f t="shared" si="7"/>
        <v>0.2963502131641884</v>
      </c>
      <c r="AA23" s="50">
        <v>134</v>
      </c>
      <c r="AB23" s="73">
        <v>19162</v>
      </c>
      <c r="AC23" s="74">
        <f t="shared" si="8"/>
        <v>0.6993006993006993</v>
      </c>
      <c r="AD23" s="50">
        <v>96</v>
      </c>
      <c r="AE23" s="49">
        <v>19124</v>
      </c>
      <c r="AF23" s="74">
        <f t="shared" si="9"/>
        <v>0.5019870320016733</v>
      </c>
      <c r="AG23" s="72">
        <v>69</v>
      </c>
      <c r="AH23" s="72">
        <v>18984</v>
      </c>
      <c r="AI23" s="74">
        <f t="shared" si="10"/>
        <v>0.36346396965865996</v>
      </c>
      <c r="AJ23" s="50">
        <v>47</v>
      </c>
      <c r="AK23" s="73">
        <v>18933</v>
      </c>
      <c r="AL23" s="74">
        <f t="shared" si="11"/>
        <v>0.2482438071092801</v>
      </c>
      <c r="AM23" s="50">
        <v>95</v>
      </c>
      <c r="AN23" s="73">
        <v>18890</v>
      </c>
      <c r="AO23" s="74">
        <f t="shared" si="12"/>
        <v>0.5029115934356803</v>
      </c>
      <c r="AP23" s="49">
        <v>53</v>
      </c>
      <c r="AQ23" s="73">
        <v>18807</v>
      </c>
      <c r="AR23" s="74">
        <f t="shared" si="13"/>
        <v>0.2818099643749668</v>
      </c>
      <c r="AS23" s="87">
        <v>39</v>
      </c>
      <c r="AT23" s="85">
        <v>18791</v>
      </c>
      <c r="AU23" s="74">
        <f t="shared" si="14"/>
        <v>0.2075461657176308</v>
      </c>
      <c r="AV23" s="86">
        <v>55</v>
      </c>
      <c r="AW23" s="85">
        <v>18755</v>
      </c>
      <c r="AX23" s="88">
        <f t="shared" si="15"/>
        <v>0.2932551319648094</v>
      </c>
      <c r="AY23" s="86">
        <v>92</v>
      </c>
      <c r="AZ23" s="85">
        <v>18200</v>
      </c>
      <c r="BA23" s="88">
        <f t="shared" si="16"/>
        <v>0.5054945054945056</v>
      </c>
      <c r="BB23" s="86">
        <v>104</v>
      </c>
      <c r="BC23" s="94">
        <v>18039</v>
      </c>
      <c r="BD23" s="88">
        <f t="shared" si="17"/>
        <v>0.5765286324075614</v>
      </c>
      <c r="BE23" s="86">
        <v>83</v>
      </c>
      <c r="BF23" s="94">
        <v>18041</v>
      </c>
      <c r="BG23" s="88">
        <f t="shared" si="18"/>
        <v>0.4600631894019178</v>
      </c>
      <c r="BH23" s="311"/>
      <c r="BI23" s="312"/>
      <c r="BJ23" s="313"/>
      <c r="BK23" s="311"/>
      <c r="BL23" s="312"/>
      <c r="BM23" s="313"/>
      <c r="BN23" s="311"/>
      <c r="BO23" s="312"/>
      <c r="BP23" s="313"/>
      <c r="BQ23" s="311"/>
      <c r="BR23" s="312"/>
      <c r="BS23" s="314"/>
      <c r="BT23" s="315"/>
      <c r="BU23" s="312"/>
      <c r="BV23" s="314"/>
      <c r="BW23" s="315"/>
      <c r="BX23" s="312"/>
      <c r="BY23" s="314"/>
      <c r="BZ23" s="315"/>
      <c r="CA23" s="312"/>
      <c r="CB23" s="314"/>
      <c r="CC23" s="311"/>
      <c r="CD23" s="316"/>
      <c r="CE23" s="313"/>
      <c r="CF23" s="311"/>
      <c r="CG23" s="316"/>
      <c r="CH23" s="313"/>
      <c r="CI23" s="317"/>
      <c r="CJ23" s="316"/>
      <c r="CK23" s="313"/>
      <c r="CL23" s="317"/>
      <c r="CM23" s="316"/>
      <c r="CN23" s="313"/>
      <c r="CO23" s="317"/>
      <c r="CP23" s="316"/>
      <c r="CQ23" s="318"/>
    </row>
    <row r="24" spans="1:95" ht="11.25">
      <c r="A24" s="46" t="s">
        <v>41</v>
      </c>
      <c r="B24" s="71" t="s">
        <v>8</v>
      </c>
      <c r="C24" s="72">
        <v>27</v>
      </c>
      <c r="D24" s="73">
        <v>3406</v>
      </c>
      <c r="E24" s="74">
        <f t="shared" si="0"/>
        <v>0.7927187316500294</v>
      </c>
      <c r="F24" s="72">
        <v>21</v>
      </c>
      <c r="G24" s="73">
        <v>3398</v>
      </c>
      <c r="H24" s="74">
        <f t="shared" si="1"/>
        <v>0.6180105944673336</v>
      </c>
      <c r="I24" s="50">
        <v>22</v>
      </c>
      <c r="J24" s="73">
        <v>3371</v>
      </c>
      <c r="K24" s="74">
        <f t="shared" si="2"/>
        <v>0.6526253337288638</v>
      </c>
      <c r="L24" s="50">
        <v>14</v>
      </c>
      <c r="M24" s="73">
        <v>3367</v>
      </c>
      <c r="N24" s="74">
        <f t="shared" si="3"/>
        <v>0.4158004158004158</v>
      </c>
      <c r="O24" s="48">
        <v>22</v>
      </c>
      <c r="P24" s="73">
        <v>3341</v>
      </c>
      <c r="Q24" s="74">
        <f t="shared" si="4"/>
        <v>0.6584854833882071</v>
      </c>
      <c r="R24" s="50">
        <v>38</v>
      </c>
      <c r="S24" s="73">
        <v>3316</v>
      </c>
      <c r="T24" s="74">
        <f t="shared" si="5"/>
        <v>1.1459589867310012</v>
      </c>
      <c r="U24" s="49">
        <v>33</v>
      </c>
      <c r="V24" s="73">
        <v>3283</v>
      </c>
      <c r="W24" s="74">
        <f t="shared" si="6"/>
        <v>1.0051781906792567</v>
      </c>
      <c r="X24" s="50">
        <v>16</v>
      </c>
      <c r="Y24" s="73">
        <v>3264</v>
      </c>
      <c r="Z24" s="74">
        <f t="shared" si="7"/>
        <v>0.49019607843137253</v>
      </c>
      <c r="AA24" s="50">
        <v>40</v>
      </c>
      <c r="AB24" s="73">
        <v>3246</v>
      </c>
      <c r="AC24" s="74">
        <f t="shared" si="8"/>
        <v>1.2322858903265557</v>
      </c>
      <c r="AD24" s="50">
        <v>35</v>
      </c>
      <c r="AE24" s="49">
        <v>3229</v>
      </c>
      <c r="AF24" s="74">
        <f t="shared" si="9"/>
        <v>1.083926912356767</v>
      </c>
      <c r="AG24" s="72">
        <v>18</v>
      </c>
      <c r="AH24" s="72">
        <v>3208</v>
      </c>
      <c r="AI24" s="74">
        <f t="shared" si="10"/>
        <v>0.5610972568578554</v>
      </c>
      <c r="AJ24" s="50">
        <v>12</v>
      </c>
      <c r="AK24" s="73">
        <v>3187</v>
      </c>
      <c r="AL24" s="74">
        <f t="shared" si="11"/>
        <v>0.3765296517100722</v>
      </c>
      <c r="AM24" s="50">
        <v>12</v>
      </c>
      <c r="AN24" s="73">
        <v>3165</v>
      </c>
      <c r="AO24" s="74">
        <f t="shared" si="12"/>
        <v>0.37914691943127965</v>
      </c>
      <c r="AP24" s="49">
        <v>18</v>
      </c>
      <c r="AQ24" s="73">
        <v>3147</v>
      </c>
      <c r="AR24" s="74">
        <f t="shared" si="13"/>
        <v>0.5719733079122974</v>
      </c>
      <c r="AS24" s="87">
        <v>10</v>
      </c>
      <c r="AT24" s="85">
        <v>3129</v>
      </c>
      <c r="AU24" s="74">
        <f t="shared" si="14"/>
        <v>0.31959092361776925</v>
      </c>
      <c r="AV24" s="86">
        <v>17</v>
      </c>
      <c r="AW24" s="85">
        <v>3119</v>
      </c>
      <c r="AX24" s="88">
        <f t="shared" si="15"/>
        <v>0.545046489259378</v>
      </c>
      <c r="AY24" s="86">
        <v>29</v>
      </c>
      <c r="AZ24" s="85">
        <v>3103</v>
      </c>
      <c r="BA24" s="88">
        <f t="shared" si="16"/>
        <v>0.9345794392523363</v>
      </c>
      <c r="BB24" s="86">
        <v>34</v>
      </c>
      <c r="BC24" s="94">
        <v>3100</v>
      </c>
      <c r="BD24" s="88">
        <f t="shared" si="17"/>
        <v>1.096774193548387</v>
      </c>
      <c r="BE24" s="86">
        <v>19</v>
      </c>
      <c r="BF24" s="94">
        <v>3069</v>
      </c>
      <c r="BG24" s="88">
        <f t="shared" si="18"/>
        <v>0.6190941674812642</v>
      </c>
      <c r="BH24" s="311"/>
      <c r="BI24" s="312"/>
      <c r="BJ24" s="313"/>
      <c r="BK24" s="311"/>
      <c r="BL24" s="312"/>
      <c r="BM24" s="313"/>
      <c r="BN24" s="311"/>
      <c r="BO24" s="312"/>
      <c r="BP24" s="313"/>
      <c r="BQ24" s="311"/>
      <c r="BR24" s="312"/>
      <c r="BS24" s="314"/>
      <c r="BT24" s="315"/>
      <c r="BU24" s="312"/>
      <c r="BV24" s="314"/>
      <c r="BW24" s="315"/>
      <c r="BX24" s="312"/>
      <c r="BY24" s="314"/>
      <c r="BZ24" s="315"/>
      <c r="CA24" s="312"/>
      <c r="CB24" s="314"/>
      <c r="CC24" s="311"/>
      <c r="CD24" s="316"/>
      <c r="CE24" s="313"/>
      <c r="CF24" s="311"/>
      <c r="CG24" s="316"/>
      <c r="CH24" s="313"/>
      <c r="CI24" s="317"/>
      <c r="CJ24" s="316"/>
      <c r="CK24" s="313"/>
      <c r="CL24" s="317"/>
      <c r="CM24" s="316"/>
      <c r="CN24" s="313"/>
      <c r="CO24" s="317"/>
      <c r="CP24" s="316"/>
      <c r="CQ24" s="318"/>
    </row>
    <row r="25" spans="1:95" ht="11.25">
      <c r="A25" s="46" t="s">
        <v>67</v>
      </c>
      <c r="B25" s="71" t="s">
        <v>64</v>
      </c>
      <c r="C25" s="72">
        <v>0</v>
      </c>
      <c r="D25" s="73">
        <v>244</v>
      </c>
      <c r="E25" s="74" t="str">
        <f t="shared" si="0"/>
        <v>0.00</v>
      </c>
      <c r="F25" s="72">
        <v>2</v>
      </c>
      <c r="G25" s="73">
        <v>241</v>
      </c>
      <c r="H25" s="74">
        <f t="shared" si="1"/>
        <v>0.8298755186721992</v>
      </c>
      <c r="I25" s="50">
        <v>2</v>
      </c>
      <c r="J25" s="73">
        <v>239</v>
      </c>
      <c r="K25" s="74">
        <f t="shared" si="2"/>
        <v>0.8368200836820083</v>
      </c>
      <c r="L25" s="50">
        <v>1</v>
      </c>
      <c r="M25" s="73">
        <v>240</v>
      </c>
      <c r="N25" s="74">
        <f t="shared" si="3"/>
        <v>0.4166666666666667</v>
      </c>
      <c r="O25" s="48">
        <v>1</v>
      </c>
      <c r="P25" s="73">
        <v>260</v>
      </c>
      <c r="Q25" s="74">
        <f t="shared" si="4"/>
        <v>0.38461538461538464</v>
      </c>
      <c r="R25" s="50">
        <v>2</v>
      </c>
      <c r="S25" s="73">
        <v>254</v>
      </c>
      <c r="T25" s="74">
        <f t="shared" si="5"/>
        <v>0.7874015748031495</v>
      </c>
      <c r="U25" s="49">
        <v>0</v>
      </c>
      <c r="V25" s="73">
        <v>248</v>
      </c>
      <c r="W25" s="74" t="str">
        <f t="shared" si="6"/>
        <v>0.00</v>
      </c>
      <c r="X25" s="50">
        <v>0</v>
      </c>
      <c r="Y25" s="73">
        <v>245</v>
      </c>
      <c r="Z25" s="74" t="str">
        <f t="shared" si="7"/>
        <v>0.00</v>
      </c>
      <c r="AA25" s="50">
        <v>3</v>
      </c>
      <c r="AB25" s="73">
        <v>245</v>
      </c>
      <c r="AC25" s="74">
        <f t="shared" si="8"/>
        <v>1.2244897959183674</v>
      </c>
      <c r="AD25" s="50">
        <v>1</v>
      </c>
      <c r="AE25" s="49">
        <v>243</v>
      </c>
      <c r="AF25" s="74">
        <f t="shared" si="9"/>
        <v>0.411522633744856</v>
      </c>
      <c r="AG25" s="72">
        <v>3</v>
      </c>
      <c r="AH25" s="72">
        <v>242</v>
      </c>
      <c r="AI25" s="74">
        <f t="shared" si="10"/>
        <v>1.2396694214876034</v>
      </c>
      <c r="AJ25" s="50">
        <v>1</v>
      </c>
      <c r="AK25" s="73">
        <v>245</v>
      </c>
      <c r="AL25" s="74">
        <f t="shared" si="11"/>
        <v>0.40816326530612246</v>
      </c>
      <c r="AM25" s="50">
        <v>3</v>
      </c>
      <c r="AN25" s="73">
        <v>251</v>
      </c>
      <c r="AO25" s="74">
        <f t="shared" si="12"/>
        <v>1.1952191235059761</v>
      </c>
      <c r="AP25" s="49">
        <v>8</v>
      </c>
      <c r="AQ25" s="73">
        <v>247</v>
      </c>
      <c r="AR25" s="74">
        <f t="shared" si="13"/>
        <v>3.2388663967611335</v>
      </c>
      <c r="AS25" s="87">
        <v>0</v>
      </c>
      <c r="AT25" s="85">
        <v>249</v>
      </c>
      <c r="AU25" s="74" t="str">
        <f t="shared" si="14"/>
        <v>0.00</v>
      </c>
      <c r="AV25" s="86">
        <v>3</v>
      </c>
      <c r="AW25" s="85">
        <v>248</v>
      </c>
      <c r="AX25" s="88">
        <f t="shared" si="15"/>
        <v>1.2096774193548387</v>
      </c>
      <c r="AY25" s="86">
        <v>4</v>
      </c>
      <c r="AZ25" s="85">
        <v>244</v>
      </c>
      <c r="BA25" s="88">
        <f t="shared" si="16"/>
        <v>1.639344262295082</v>
      </c>
      <c r="BB25" s="86">
        <v>0</v>
      </c>
      <c r="BC25" s="94">
        <v>243</v>
      </c>
      <c r="BD25" s="88" t="str">
        <f t="shared" si="17"/>
        <v>0.00</v>
      </c>
      <c r="BE25" s="86">
        <v>2</v>
      </c>
      <c r="BF25" s="94">
        <v>244</v>
      </c>
      <c r="BG25" s="88">
        <f t="shared" si="18"/>
        <v>0.819672131147541</v>
      </c>
      <c r="BH25" s="311"/>
      <c r="BI25" s="312"/>
      <c r="BJ25" s="313"/>
      <c r="BK25" s="311"/>
      <c r="BL25" s="312"/>
      <c r="BM25" s="313"/>
      <c r="BN25" s="311"/>
      <c r="BO25" s="312"/>
      <c r="BP25" s="313"/>
      <c r="BQ25" s="311"/>
      <c r="BR25" s="312"/>
      <c r="BS25" s="314"/>
      <c r="BT25" s="315"/>
      <c r="BU25" s="312"/>
      <c r="BV25" s="314"/>
      <c r="BW25" s="315"/>
      <c r="BX25" s="312"/>
      <c r="BY25" s="314"/>
      <c r="BZ25" s="315"/>
      <c r="CA25" s="312"/>
      <c r="CB25" s="314"/>
      <c r="CC25" s="311"/>
      <c r="CD25" s="316"/>
      <c r="CE25" s="313"/>
      <c r="CF25" s="311"/>
      <c r="CG25" s="316"/>
      <c r="CH25" s="313"/>
      <c r="CI25" s="317"/>
      <c r="CJ25" s="316"/>
      <c r="CK25" s="313"/>
      <c r="CL25" s="317"/>
      <c r="CM25" s="316"/>
      <c r="CN25" s="313"/>
      <c r="CO25" s="317"/>
      <c r="CP25" s="316"/>
      <c r="CQ25" s="318"/>
    </row>
    <row r="26" spans="1:95" ht="11.25">
      <c r="A26" s="46" t="s">
        <v>28</v>
      </c>
      <c r="B26" s="76" t="s">
        <v>18</v>
      </c>
      <c r="C26" s="72">
        <v>2</v>
      </c>
      <c r="D26" s="73">
        <v>131</v>
      </c>
      <c r="E26" s="74">
        <f t="shared" si="0"/>
        <v>1.5267175572519083</v>
      </c>
      <c r="F26" s="72">
        <v>1</v>
      </c>
      <c r="G26" s="73">
        <v>131</v>
      </c>
      <c r="H26" s="74">
        <f t="shared" si="1"/>
        <v>0.7633587786259541</v>
      </c>
      <c r="I26" s="50">
        <v>3</v>
      </c>
      <c r="J26" s="73">
        <v>131</v>
      </c>
      <c r="K26" s="74">
        <f t="shared" si="2"/>
        <v>2.2900763358778624</v>
      </c>
      <c r="L26" s="50">
        <v>2</v>
      </c>
      <c r="M26" s="73">
        <v>130</v>
      </c>
      <c r="N26" s="74">
        <f t="shared" si="3"/>
        <v>1.5384615384615385</v>
      </c>
      <c r="O26" s="48">
        <v>0</v>
      </c>
      <c r="P26" s="73">
        <v>131</v>
      </c>
      <c r="Q26" s="74" t="str">
        <f t="shared" si="4"/>
        <v>0.00</v>
      </c>
      <c r="R26" s="50">
        <v>1</v>
      </c>
      <c r="S26" s="73">
        <v>129</v>
      </c>
      <c r="T26" s="74">
        <f t="shared" si="5"/>
        <v>0.7751937984496124</v>
      </c>
      <c r="U26" s="49">
        <v>0</v>
      </c>
      <c r="V26" s="73">
        <v>130</v>
      </c>
      <c r="W26" s="74" t="str">
        <f t="shared" si="6"/>
        <v>0.00</v>
      </c>
      <c r="X26" s="50">
        <v>3</v>
      </c>
      <c r="Y26" s="73">
        <v>130</v>
      </c>
      <c r="Z26" s="74">
        <f t="shared" si="7"/>
        <v>2.307692307692308</v>
      </c>
      <c r="AA26" s="50">
        <v>1</v>
      </c>
      <c r="AB26" s="73">
        <v>129</v>
      </c>
      <c r="AC26" s="74">
        <f t="shared" si="8"/>
        <v>0.7751937984496124</v>
      </c>
      <c r="AD26" s="50">
        <v>0</v>
      </c>
      <c r="AE26" s="49">
        <v>128</v>
      </c>
      <c r="AF26" s="74" t="str">
        <f t="shared" si="9"/>
        <v>0.00</v>
      </c>
      <c r="AG26" s="72">
        <v>0</v>
      </c>
      <c r="AH26" s="72">
        <v>127</v>
      </c>
      <c r="AI26" s="74" t="str">
        <f t="shared" si="10"/>
        <v>0.00</v>
      </c>
      <c r="AJ26" s="50">
        <v>0</v>
      </c>
      <c r="AK26" s="73">
        <v>127</v>
      </c>
      <c r="AL26" s="74" t="str">
        <f t="shared" si="11"/>
        <v>0.00</v>
      </c>
      <c r="AM26" s="50">
        <v>0</v>
      </c>
      <c r="AN26" s="73">
        <v>125</v>
      </c>
      <c r="AO26" s="74" t="str">
        <f t="shared" si="12"/>
        <v>0.00</v>
      </c>
      <c r="AP26" s="49">
        <v>3</v>
      </c>
      <c r="AQ26" s="73">
        <v>125</v>
      </c>
      <c r="AR26" s="74">
        <f t="shared" si="13"/>
        <v>2.4</v>
      </c>
      <c r="AS26" s="87">
        <v>4</v>
      </c>
      <c r="AT26" s="85">
        <v>126</v>
      </c>
      <c r="AU26" s="74">
        <f t="shared" si="14"/>
        <v>3.1746031746031744</v>
      </c>
      <c r="AV26" s="86">
        <v>0</v>
      </c>
      <c r="AW26" s="85">
        <v>124</v>
      </c>
      <c r="AX26" s="88" t="str">
        <f t="shared" si="15"/>
        <v>0.00</v>
      </c>
      <c r="AY26" s="86">
        <v>2</v>
      </c>
      <c r="AZ26" s="85">
        <v>119</v>
      </c>
      <c r="BA26" s="88">
        <f t="shared" si="16"/>
        <v>1.680672268907563</v>
      </c>
      <c r="BB26" s="86">
        <v>2</v>
      </c>
      <c r="BC26" s="94">
        <v>117</v>
      </c>
      <c r="BD26" s="88">
        <f t="shared" si="17"/>
        <v>1.7094017094017095</v>
      </c>
      <c r="BE26" s="86">
        <v>2</v>
      </c>
      <c r="BF26" s="94">
        <v>118</v>
      </c>
      <c r="BG26" s="88">
        <f t="shared" si="18"/>
        <v>1.694915254237288</v>
      </c>
      <c r="BH26" s="311"/>
      <c r="BI26" s="312"/>
      <c r="BJ26" s="313"/>
      <c r="BK26" s="311"/>
      <c r="BL26" s="312"/>
      <c r="BM26" s="313"/>
      <c r="BN26" s="311"/>
      <c r="BO26" s="312"/>
      <c r="BP26" s="313"/>
      <c r="BQ26" s="311"/>
      <c r="BR26" s="312"/>
      <c r="BS26" s="314"/>
      <c r="BT26" s="315"/>
      <c r="BU26" s="312"/>
      <c r="BV26" s="314"/>
      <c r="BW26" s="315"/>
      <c r="BX26" s="312"/>
      <c r="BY26" s="314"/>
      <c r="BZ26" s="315"/>
      <c r="CA26" s="312"/>
      <c r="CB26" s="314"/>
      <c r="CC26" s="311"/>
      <c r="CD26" s="316"/>
      <c r="CE26" s="313"/>
      <c r="CF26" s="311"/>
      <c r="CG26" s="316"/>
      <c r="CH26" s="313"/>
      <c r="CI26" s="317"/>
      <c r="CJ26" s="316"/>
      <c r="CK26" s="313"/>
      <c r="CL26" s="317"/>
      <c r="CM26" s="316"/>
      <c r="CN26" s="313"/>
      <c r="CO26" s="317"/>
      <c r="CP26" s="316"/>
      <c r="CQ26" s="318"/>
    </row>
    <row r="27" spans="1:95" ht="11.25">
      <c r="A27" s="46" t="s">
        <v>43</v>
      </c>
      <c r="B27" s="71" t="s">
        <v>9</v>
      </c>
      <c r="C27" s="72">
        <v>74</v>
      </c>
      <c r="D27" s="73">
        <v>7259</v>
      </c>
      <c r="E27" s="74">
        <f t="shared" si="0"/>
        <v>1.0194241631078662</v>
      </c>
      <c r="F27" s="72">
        <v>61</v>
      </c>
      <c r="G27" s="73">
        <v>7219</v>
      </c>
      <c r="H27" s="74">
        <f t="shared" si="1"/>
        <v>0.844992381216235</v>
      </c>
      <c r="I27" s="50">
        <v>51</v>
      </c>
      <c r="J27" s="73">
        <v>7201</v>
      </c>
      <c r="K27" s="74">
        <f t="shared" si="2"/>
        <v>0.7082349673656437</v>
      </c>
      <c r="L27" s="50">
        <v>56</v>
      </c>
      <c r="M27" s="73">
        <v>7132</v>
      </c>
      <c r="N27" s="74">
        <f t="shared" si="3"/>
        <v>0.7851934941110488</v>
      </c>
      <c r="O27" s="48">
        <v>83</v>
      </c>
      <c r="P27" s="73">
        <v>7074</v>
      </c>
      <c r="Q27" s="74">
        <f t="shared" si="4"/>
        <v>1.1733107152954483</v>
      </c>
      <c r="R27" s="50">
        <v>70</v>
      </c>
      <c r="S27" s="73">
        <v>7019</v>
      </c>
      <c r="T27" s="74">
        <f t="shared" si="5"/>
        <v>0.9972930616896993</v>
      </c>
      <c r="U27" s="49">
        <v>66</v>
      </c>
      <c r="V27" s="73">
        <v>6956</v>
      </c>
      <c r="W27" s="74">
        <f t="shared" si="6"/>
        <v>0.948821161587119</v>
      </c>
      <c r="X27" s="50">
        <v>67</v>
      </c>
      <c r="Y27" s="73">
        <v>6908</v>
      </c>
      <c r="Z27" s="74">
        <f t="shared" si="7"/>
        <v>0.9698899826288361</v>
      </c>
      <c r="AA27" s="50">
        <v>74</v>
      </c>
      <c r="AB27" s="73">
        <v>6863</v>
      </c>
      <c r="AC27" s="74">
        <f t="shared" si="8"/>
        <v>1.0782456651610084</v>
      </c>
      <c r="AD27" s="50">
        <v>96</v>
      </c>
      <c r="AE27" s="49">
        <v>6883</v>
      </c>
      <c r="AF27" s="74">
        <f t="shared" si="9"/>
        <v>1.3947406654075258</v>
      </c>
      <c r="AG27" s="72">
        <v>52</v>
      </c>
      <c r="AH27" s="72">
        <v>6836</v>
      </c>
      <c r="AI27" s="74">
        <f t="shared" si="10"/>
        <v>0.7606787595084844</v>
      </c>
      <c r="AJ27" s="50">
        <v>39</v>
      </c>
      <c r="AK27" s="73">
        <v>6807</v>
      </c>
      <c r="AL27" s="74">
        <f t="shared" si="11"/>
        <v>0.5729396209784046</v>
      </c>
      <c r="AM27" s="50">
        <v>44</v>
      </c>
      <c r="AN27" s="73">
        <v>6774</v>
      </c>
      <c r="AO27" s="74">
        <f t="shared" si="12"/>
        <v>0.6495423678771775</v>
      </c>
      <c r="AP27" s="49">
        <v>30</v>
      </c>
      <c r="AQ27" s="73">
        <v>6715</v>
      </c>
      <c r="AR27" s="74">
        <f t="shared" si="13"/>
        <v>0.4467609828741623</v>
      </c>
      <c r="AS27" s="87">
        <v>52</v>
      </c>
      <c r="AT27" s="85">
        <v>6649</v>
      </c>
      <c r="AU27" s="74">
        <f t="shared" si="14"/>
        <v>0.7820724921040758</v>
      </c>
      <c r="AV27" s="86">
        <v>35</v>
      </c>
      <c r="AW27" s="85">
        <v>6575</v>
      </c>
      <c r="AX27" s="88">
        <f t="shared" si="15"/>
        <v>0.532319391634981</v>
      </c>
      <c r="AY27" s="86">
        <v>77</v>
      </c>
      <c r="AZ27" s="85">
        <v>6125</v>
      </c>
      <c r="BA27" s="88">
        <f t="shared" si="16"/>
        <v>1.2571428571428571</v>
      </c>
      <c r="BB27" s="86">
        <v>57</v>
      </c>
      <c r="BC27" s="94">
        <v>6115</v>
      </c>
      <c r="BD27" s="88">
        <f t="shared" si="17"/>
        <v>0.9321340964840555</v>
      </c>
      <c r="BE27" s="86">
        <v>51</v>
      </c>
      <c r="BF27" s="94">
        <v>6040</v>
      </c>
      <c r="BG27" s="88">
        <f t="shared" si="18"/>
        <v>0.8443708609271523</v>
      </c>
      <c r="BH27" s="311"/>
      <c r="BI27" s="312"/>
      <c r="BJ27" s="313"/>
      <c r="BK27" s="311"/>
      <c r="BL27" s="312"/>
      <c r="BM27" s="313"/>
      <c r="BN27" s="311"/>
      <c r="BO27" s="312"/>
      <c r="BP27" s="313"/>
      <c r="BQ27" s="311"/>
      <c r="BR27" s="312"/>
      <c r="BS27" s="314"/>
      <c r="BT27" s="315"/>
      <c r="BU27" s="312"/>
      <c r="BV27" s="314"/>
      <c r="BW27" s="315"/>
      <c r="BX27" s="312"/>
      <c r="BY27" s="314"/>
      <c r="BZ27" s="315"/>
      <c r="CA27" s="312"/>
      <c r="CB27" s="314"/>
      <c r="CC27" s="311"/>
      <c r="CD27" s="316"/>
      <c r="CE27" s="313"/>
      <c r="CF27" s="311"/>
      <c r="CG27" s="316"/>
      <c r="CH27" s="313"/>
      <c r="CI27" s="317"/>
      <c r="CJ27" s="316"/>
      <c r="CK27" s="313"/>
      <c r="CL27" s="317"/>
      <c r="CM27" s="316"/>
      <c r="CN27" s="313"/>
      <c r="CO27" s="317"/>
      <c r="CP27" s="316"/>
      <c r="CQ27" s="318"/>
    </row>
    <row r="28" spans="1:95" ht="12.75" customHeight="1">
      <c r="A28" s="46" t="s">
        <v>42</v>
      </c>
      <c r="B28" s="71" t="s">
        <v>19</v>
      </c>
      <c r="C28" s="72">
        <v>24</v>
      </c>
      <c r="D28" s="73">
        <v>3376</v>
      </c>
      <c r="E28" s="74">
        <f t="shared" si="0"/>
        <v>0.7109004739336493</v>
      </c>
      <c r="F28" s="72">
        <v>37</v>
      </c>
      <c r="G28" s="73">
        <v>3378</v>
      </c>
      <c r="H28" s="74">
        <f t="shared" si="1"/>
        <v>1.0953226761397277</v>
      </c>
      <c r="I28" s="50">
        <v>29</v>
      </c>
      <c r="J28" s="73">
        <v>3381</v>
      </c>
      <c r="K28" s="74">
        <f t="shared" si="2"/>
        <v>0.857734398107069</v>
      </c>
      <c r="L28" s="50">
        <v>34</v>
      </c>
      <c r="M28" s="73">
        <v>3386</v>
      </c>
      <c r="N28" s="74">
        <f t="shared" si="3"/>
        <v>1.004134672179563</v>
      </c>
      <c r="O28" s="48">
        <v>18</v>
      </c>
      <c r="P28" s="73">
        <v>3362</v>
      </c>
      <c r="Q28" s="74">
        <f t="shared" si="4"/>
        <v>0.5353955978584176</v>
      </c>
      <c r="R28" s="50">
        <v>27</v>
      </c>
      <c r="S28" s="73">
        <v>3370</v>
      </c>
      <c r="T28" s="74">
        <f t="shared" si="5"/>
        <v>0.8011869436201781</v>
      </c>
      <c r="U28" s="49">
        <v>35</v>
      </c>
      <c r="V28" s="73">
        <v>3380</v>
      </c>
      <c r="W28" s="74">
        <f t="shared" si="6"/>
        <v>1.0355029585798818</v>
      </c>
      <c r="X28" s="50">
        <v>31</v>
      </c>
      <c r="Y28" s="73">
        <v>3374</v>
      </c>
      <c r="Z28" s="74">
        <f t="shared" si="7"/>
        <v>0.9187907528156491</v>
      </c>
      <c r="AA28" s="50">
        <v>74</v>
      </c>
      <c r="AB28" s="73">
        <v>3365</v>
      </c>
      <c r="AC28" s="74">
        <f t="shared" si="8"/>
        <v>2.199108469539376</v>
      </c>
      <c r="AD28" s="50">
        <v>45</v>
      </c>
      <c r="AE28" s="49">
        <v>3363</v>
      </c>
      <c r="AF28" s="74">
        <f t="shared" si="9"/>
        <v>1.3380909901873328</v>
      </c>
      <c r="AG28" s="72">
        <v>43</v>
      </c>
      <c r="AH28" s="72">
        <v>3359</v>
      </c>
      <c r="AI28" s="74">
        <f t="shared" si="10"/>
        <v>1.2801428996725217</v>
      </c>
      <c r="AJ28" s="50">
        <v>34</v>
      </c>
      <c r="AK28" s="73">
        <v>3347</v>
      </c>
      <c r="AL28" s="74">
        <f t="shared" si="11"/>
        <v>1.0158350761876307</v>
      </c>
      <c r="AM28" s="50">
        <v>40</v>
      </c>
      <c r="AN28" s="73">
        <v>3353</v>
      </c>
      <c r="AO28" s="74">
        <f t="shared" si="12"/>
        <v>1.1929615269907545</v>
      </c>
      <c r="AP28" s="49">
        <v>34</v>
      </c>
      <c r="AQ28" s="73">
        <v>3349</v>
      </c>
      <c r="AR28" s="74">
        <f t="shared" si="13"/>
        <v>1.015228426395939</v>
      </c>
      <c r="AS28" s="87">
        <v>45</v>
      </c>
      <c r="AT28" s="85">
        <v>3346</v>
      </c>
      <c r="AU28" s="74">
        <f t="shared" si="14"/>
        <v>1.3448894202032278</v>
      </c>
      <c r="AV28" s="86">
        <v>37</v>
      </c>
      <c r="AW28" s="85">
        <v>3331</v>
      </c>
      <c r="AX28" s="88">
        <f t="shared" si="15"/>
        <v>1.1107775442809968</v>
      </c>
      <c r="AY28" s="86">
        <v>75</v>
      </c>
      <c r="AZ28" s="85">
        <v>3304</v>
      </c>
      <c r="BA28" s="88">
        <f t="shared" si="16"/>
        <v>2.2699757869249395</v>
      </c>
      <c r="BB28" s="86">
        <v>46</v>
      </c>
      <c r="BC28" s="94">
        <v>3263</v>
      </c>
      <c r="BD28" s="88">
        <f t="shared" si="17"/>
        <v>1.4097456328532025</v>
      </c>
      <c r="BE28" s="86">
        <v>46</v>
      </c>
      <c r="BF28" s="94">
        <v>3253</v>
      </c>
      <c r="BG28" s="88">
        <f t="shared" si="18"/>
        <v>1.414079311404857</v>
      </c>
      <c r="BH28" s="311"/>
      <c r="BI28" s="312"/>
      <c r="BJ28" s="313"/>
      <c r="BK28" s="311"/>
      <c r="BL28" s="312"/>
      <c r="BM28" s="313"/>
      <c r="BN28" s="311"/>
      <c r="BO28" s="312"/>
      <c r="BP28" s="313"/>
      <c r="BQ28" s="311"/>
      <c r="BR28" s="312"/>
      <c r="BS28" s="314"/>
      <c r="BT28" s="315"/>
      <c r="BU28" s="312"/>
      <c r="BV28" s="314"/>
      <c r="BW28" s="315"/>
      <c r="BX28" s="312"/>
      <c r="BY28" s="314"/>
      <c r="BZ28" s="315"/>
      <c r="CA28" s="312"/>
      <c r="CB28" s="314"/>
      <c r="CC28" s="311"/>
      <c r="CD28" s="316"/>
      <c r="CE28" s="313"/>
      <c r="CF28" s="311"/>
      <c r="CG28" s="316"/>
      <c r="CH28" s="313"/>
      <c r="CI28" s="317"/>
      <c r="CJ28" s="316"/>
      <c r="CK28" s="313"/>
      <c r="CL28" s="317"/>
      <c r="CM28" s="316"/>
      <c r="CN28" s="313"/>
      <c r="CO28" s="317"/>
      <c r="CP28" s="316"/>
      <c r="CQ28" s="318"/>
    </row>
    <row r="29" spans="1:95" ht="11.25">
      <c r="A29" s="46" t="s">
        <v>44</v>
      </c>
      <c r="B29" s="71" t="s">
        <v>10</v>
      </c>
      <c r="C29" s="72">
        <v>34</v>
      </c>
      <c r="D29" s="73">
        <v>5211</v>
      </c>
      <c r="E29" s="74">
        <f t="shared" si="0"/>
        <v>0.6524659374400307</v>
      </c>
      <c r="F29" s="72">
        <v>35</v>
      </c>
      <c r="G29" s="73">
        <v>5199</v>
      </c>
      <c r="H29" s="74">
        <f t="shared" si="1"/>
        <v>0.6732063858434314</v>
      </c>
      <c r="I29" s="50">
        <v>46</v>
      </c>
      <c r="J29" s="73">
        <v>5158</v>
      </c>
      <c r="K29" s="74">
        <f t="shared" si="2"/>
        <v>0.8918185343156262</v>
      </c>
      <c r="L29" s="50">
        <v>42</v>
      </c>
      <c r="M29" s="73">
        <v>5136</v>
      </c>
      <c r="N29" s="74">
        <f t="shared" si="3"/>
        <v>0.8177570093457943</v>
      </c>
      <c r="O29" s="48">
        <v>40</v>
      </c>
      <c r="P29" s="73">
        <v>5100</v>
      </c>
      <c r="Q29" s="74">
        <f t="shared" si="4"/>
        <v>0.7843137254901961</v>
      </c>
      <c r="R29" s="50">
        <v>35</v>
      </c>
      <c r="S29" s="73">
        <v>5074</v>
      </c>
      <c r="T29" s="74">
        <f t="shared" si="5"/>
        <v>0.6897910918407568</v>
      </c>
      <c r="U29" s="49">
        <v>53</v>
      </c>
      <c r="V29" s="73">
        <v>5015</v>
      </c>
      <c r="W29" s="74">
        <f t="shared" si="6"/>
        <v>1.0568295114656032</v>
      </c>
      <c r="X29" s="50">
        <v>26</v>
      </c>
      <c r="Y29" s="73">
        <v>4991</v>
      </c>
      <c r="Z29" s="74">
        <f t="shared" si="7"/>
        <v>0.5209376878381086</v>
      </c>
      <c r="AA29" s="50">
        <v>41</v>
      </c>
      <c r="AB29" s="73">
        <v>4964</v>
      </c>
      <c r="AC29" s="74">
        <f t="shared" si="8"/>
        <v>0.8259468170829976</v>
      </c>
      <c r="AD29" s="50">
        <v>43</v>
      </c>
      <c r="AE29" s="49">
        <v>4938</v>
      </c>
      <c r="AF29" s="74">
        <f t="shared" si="9"/>
        <v>0.8707978938841636</v>
      </c>
      <c r="AG29" s="72">
        <v>20</v>
      </c>
      <c r="AH29" s="72">
        <v>4935</v>
      </c>
      <c r="AI29" s="74">
        <f t="shared" si="10"/>
        <v>0.4052684903748734</v>
      </c>
      <c r="AJ29" s="50">
        <v>27</v>
      </c>
      <c r="AK29" s="73">
        <v>4941</v>
      </c>
      <c r="AL29" s="74">
        <f t="shared" si="11"/>
        <v>0.546448087431694</v>
      </c>
      <c r="AM29" s="50">
        <v>22</v>
      </c>
      <c r="AN29" s="73">
        <v>4951</v>
      </c>
      <c r="AO29" s="74">
        <f t="shared" si="12"/>
        <v>0.44435467582306604</v>
      </c>
      <c r="AP29" s="49">
        <v>18</v>
      </c>
      <c r="AQ29" s="73">
        <v>4923</v>
      </c>
      <c r="AR29" s="74">
        <f t="shared" si="13"/>
        <v>0.3656307129798903</v>
      </c>
      <c r="AS29" s="87">
        <v>21</v>
      </c>
      <c r="AT29" s="85">
        <v>4862</v>
      </c>
      <c r="AU29" s="74">
        <f t="shared" si="14"/>
        <v>0.43192102015631423</v>
      </c>
      <c r="AV29" s="86">
        <v>14</v>
      </c>
      <c r="AW29" s="85">
        <v>4820</v>
      </c>
      <c r="AX29" s="88">
        <f t="shared" si="15"/>
        <v>0.29045643153526973</v>
      </c>
      <c r="AY29" s="86">
        <v>30</v>
      </c>
      <c r="AZ29" s="85">
        <v>4757</v>
      </c>
      <c r="BA29" s="88">
        <f t="shared" si="16"/>
        <v>0.6306495690561278</v>
      </c>
      <c r="BB29" s="86">
        <v>21</v>
      </c>
      <c r="BC29" s="94">
        <v>4735</v>
      </c>
      <c r="BD29" s="88">
        <f t="shared" si="17"/>
        <v>0.44350580781415</v>
      </c>
      <c r="BE29" s="86">
        <v>64</v>
      </c>
      <c r="BF29" s="94">
        <v>4665</v>
      </c>
      <c r="BG29" s="88">
        <f t="shared" si="18"/>
        <v>1.3719185423365488</v>
      </c>
      <c r="BH29" s="311"/>
      <c r="BI29" s="312"/>
      <c r="BJ29" s="313"/>
      <c r="BK29" s="311"/>
      <c r="BL29" s="312"/>
      <c r="BM29" s="313"/>
      <c r="BN29" s="311"/>
      <c r="BO29" s="312"/>
      <c r="BP29" s="313"/>
      <c r="BQ29" s="311"/>
      <c r="BR29" s="312"/>
      <c r="BS29" s="314"/>
      <c r="BT29" s="315"/>
      <c r="BU29" s="312"/>
      <c r="BV29" s="314"/>
      <c r="BW29" s="315"/>
      <c r="BX29" s="312"/>
      <c r="BY29" s="314"/>
      <c r="BZ29" s="315"/>
      <c r="CA29" s="312"/>
      <c r="CB29" s="314"/>
      <c r="CC29" s="311"/>
      <c r="CD29" s="316"/>
      <c r="CE29" s="313"/>
      <c r="CF29" s="311"/>
      <c r="CG29" s="316"/>
      <c r="CH29" s="313"/>
      <c r="CI29" s="317"/>
      <c r="CJ29" s="316"/>
      <c r="CK29" s="313"/>
      <c r="CL29" s="317"/>
      <c r="CM29" s="316"/>
      <c r="CN29" s="313"/>
      <c r="CO29" s="317"/>
      <c r="CP29" s="316"/>
      <c r="CQ29" s="318"/>
    </row>
    <row r="30" spans="1:95" ht="11.25">
      <c r="A30" s="46" t="s">
        <v>45</v>
      </c>
      <c r="B30" s="71" t="s">
        <v>20</v>
      </c>
      <c r="C30" s="72">
        <v>1</v>
      </c>
      <c r="D30" s="73">
        <v>585</v>
      </c>
      <c r="E30" s="74">
        <f t="shared" si="0"/>
        <v>0.17094017094017094</v>
      </c>
      <c r="F30" s="72">
        <v>2</v>
      </c>
      <c r="G30" s="73">
        <v>590</v>
      </c>
      <c r="H30" s="74">
        <f t="shared" si="1"/>
        <v>0.3389830508474576</v>
      </c>
      <c r="I30" s="50">
        <v>7</v>
      </c>
      <c r="J30" s="73">
        <v>592</v>
      </c>
      <c r="K30" s="74">
        <f t="shared" si="2"/>
        <v>1.1824324324324325</v>
      </c>
      <c r="L30" s="50">
        <v>2</v>
      </c>
      <c r="M30" s="73">
        <v>595</v>
      </c>
      <c r="N30" s="74">
        <f t="shared" si="3"/>
        <v>0.33613445378151263</v>
      </c>
      <c r="O30" s="48">
        <v>2</v>
      </c>
      <c r="P30" s="73">
        <v>590</v>
      </c>
      <c r="Q30" s="74">
        <f t="shared" si="4"/>
        <v>0.3389830508474576</v>
      </c>
      <c r="R30" s="50">
        <v>3</v>
      </c>
      <c r="S30" s="73">
        <v>591</v>
      </c>
      <c r="T30" s="74">
        <f t="shared" si="5"/>
        <v>0.5076142131979695</v>
      </c>
      <c r="U30" s="49">
        <v>3</v>
      </c>
      <c r="V30" s="73">
        <v>588</v>
      </c>
      <c r="W30" s="74">
        <f t="shared" si="6"/>
        <v>0.5102040816326531</v>
      </c>
      <c r="X30" s="50">
        <v>7</v>
      </c>
      <c r="Y30" s="73">
        <v>580</v>
      </c>
      <c r="Z30" s="74">
        <f t="shared" si="7"/>
        <v>1.206896551724138</v>
      </c>
      <c r="AA30" s="50">
        <v>12</v>
      </c>
      <c r="AB30" s="73">
        <v>576</v>
      </c>
      <c r="AC30" s="74">
        <f t="shared" si="8"/>
        <v>2.083333333333333</v>
      </c>
      <c r="AD30" s="50">
        <v>3</v>
      </c>
      <c r="AE30" s="49">
        <v>573</v>
      </c>
      <c r="AF30" s="74">
        <f t="shared" si="9"/>
        <v>0.5235602094240838</v>
      </c>
      <c r="AG30" s="72">
        <v>2</v>
      </c>
      <c r="AH30" s="72">
        <v>574</v>
      </c>
      <c r="AI30" s="74">
        <f t="shared" si="10"/>
        <v>0.34843205574912894</v>
      </c>
      <c r="AJ30" s="50">
        <v>2</v>
      </c>
      <c r="AK30" s="73">
        <v>571</v>
      </c>
      <c r="AL30" s="74">
        <f t="shared" si="11"/>
        <v>0.3502626970227671</v>
      </c>
      <c r="AM30" s="50">
        <v>2</v>
      </c>
      <c r="AN30" s="73">
        <v>569</v>
      </c>
      <c r="AO30" s="74">
        <f t="shared" si="12"/>
        <v>0.35149384885764495</v>
      </c>
      <c r="AP30" s="49">
        <v>6</v>
      </c>
      <c r="AQ30" s="73">
        <v>570</v>
      </c>
      <c r="AR30" s="74">
        <f t="shared" si="13"/>
        <v>1.0526315789473684</v>
      </c>
      <c r="AS30" s="87">
        <v>3</v>
      </c>
      <c r="AT30" s="85">
        <v>574</v>
      </c>
      <c r="AU30" s="74">
        <f t="shared" si="14"/>
        <v>0.5226480836236934</v>
      </c>
      <c r="AV30" s="86">
        <v>4</v>
      </c>
      <c r="AW30" s="85">
        <v>568</v>
      </c>
      <c r="AX30" s="88">
        <f t="shared" si="15"/>
        <v>0.7042253521126761</v>
      </c>
      <c r="AY30" s="86">
        <v>8</v>
      </c>
      <c r="AZ30" s="85">
        <v>560</v>
      </c>
      <c r="BA30" s="88">
        <f t="shared" si="16"/>
        <v>1.4285714285714286</v>
      </c>
      <c r="BB30" s="86">
        <v>6</v>
      </c>
      <c r="BC30" s="94">
        <v>559</v>
      </c>
      <c r="BD30" s="88">
        <f t="shared" si="17"/>
        <v>1.073345259391771</v>
      </c>
      <c r="BE30" s="86">
        <v>14</v>
      </c>
      <c r="BF30" s="94">
        <v>556</v>
      </c>
      <c r="BG30" s="88">
        <f t="shared" si="18"/>
        <v>2.5179856115107913</v>
      </c>
      <c r="BH30" s="311"/>
      <c r="BI30" s="312"/>
      <c r="BJ30" s="313"/>
      <c r="BK30" s="311"/>
      <c r="BL30" s="312"/>
      <c r="BM30" s="313"/>
      <c r="BN30" s="311"/>
      <c r="BO30" s="312"/>
      <c r="BP30" s="313"/>
      <c r="BQ30" s="311"/>
      <c r="BR30" s="312"/>
      <c r="BS30" s="314"/>
      <c r="BT30" s="315"/>
      <c r="BU30" s="312"/>
      <c r="BV30" s="314"/>
      <c r="BW30" s="315"/>
      <c r="BX30" s="312"/>
      <c r="BY30" s="314"/>
      <c r="BZ30" s="315"/>
      <c r="CA30" s="312"/>
      <c r="CB30" s="314"/>
      <c r="CC30" s="311"/>
      <c r="CD30" s="316"/>
      <c r="CE30" s="313"/>
      <c r="CF30" s="311"/>
      <c r="CG30" s="316"/>
      <c r="CH30" s="313"/>
      <c r="CI30" s="317"/>
      <c r="CJ30" s="316"/>
      <c r="CK30" s="313"/>
      <c r="CL30" s="317"/>
      <c r="CM30" s="316"/>
      <c r="CN30" s="313"/>
      <c r="CO30" s="317"/>
      <c r="CP30" s="316"/>
      <c r="CQ30" s="318"/>
    </row>
    <row r="31" spans="1:95" ht="11.25">
      <c r="A31" s="46" t="s">
        <v>47</v>
      </c>
      <c r="B31" s="71" t="s">
        <v>21</v>
      </c>
      <c r="C31" s="72">
        <v>23</v>
      </c>
      <c r="D31" s="73">
        <v>3229</v>
      </c>
      <c r="E31" s="74">
        <f t="shared" si="0"/>
        <v>0.712294828120161</v>
      </c>
      <c r="F31" s="72">
        <v>26</v>
      </c>
      <c r="G31" s="73">
        <v>3211</v>
      </c>
      <c r="H31" s="74">
        <f t="shared" si="1"/>
        <v>0.8097165991902834</v>
      </c>
      <c r="I31" s="50">
        <v>24</v>
      </c>
      <c r="J31" s="73">
        <v>3215</v>
      </c>
      <c r="K31" s="74">
        <f t="shared" si="2"/>
        <v>0.7465007776049767</v>
      </c>
      <c r="L31" s="50">
        <v>16</v>
      </c>
      <c r="M31" s="73">
        <v>3203</v>
      </c>
      <c r="N31" s="74">
        <f t="shared" si="3"/>
        <v>0.4995316890415236</v>
      </c>
      <c r="O31" s="48">
        <v>13</v>
      </c>
      <c r="P31" s="73">
        <v>3203</v>
      </c>
      <c r="Q31" s="74">
        <f t="shared" si="4"/>
        <v>0.4058694973462379</v>
      </c>
      <c r="R31" s="50">
        <v>25</v>
      </c>
      <c r="S31" s="73">
        <v>3227</v>
      </c>
      <c r="T31" s="74">
        <f t="shared" si="5"/>
        <v>0.7747133560582584</v>
      </c>
      <c r="U31" s="49">
        <v>22</v>
      </c>
      <c r="V31" s="73">
        <v>3185</v>
      </c>
      <c r="W31" s="74">
        <f t="shared" si="6"/>
        <v>0.6907378335949764</v>
      </c>
      <c r="X31" s="50">
        <v>11</v>
      </c>
      <c r="Y31" s="73">
        <v>3174</v>
      </c>
      <c r="Z31" s="74">
        <f t="shared" si="7"/>
        <v>0.3465658475110271</v>
      </c>
      <c r="AA31" s="50">
        <v>59</v>
      </c>
      <c r="AB31" s="73">
        <v>3161</v>
      </c>
      <c r="AC31" s="74">
        <f t="shared" si="8"/>
        <v>1.866497943688706</v>
      </c>
      <c r="AD31" s="50">
        <v>27</v>
      </c>
      <c r="AE31" s="49">
        <v>3140</v>
      </c>
      <c r="AF31" s="74">
        <f t="shared" si="9"/>
        <v>0.8598726114649682</v>
      </c>
      <c r="AG31" s="72">
        <v>16</v>
      </c>
      <c r="AH31" s="72">
        <v>3139</v>
      </c>
      <c r="AI31" s="74">
        <f t="shared" si="10"/>
        <v>0.5097164702134438</v>
      </c>
      <c r="AJ31" s="50">
        <v>10</v>
      </c>
      <c r="AK31" s="73">
        <v>3132</v>
      </c>
      <c r="AL31" s="74">
        <f t="shared" si="11"/>
        <v>0.31928480204342274</v>
      </c>
      <c r="AM31" s="50">
        <v>19</v>
      </c>
      <c r="AN31" s="73">
        <v>3119</v>
      </c>
      <c r="AO31" s="74">
        <f t="shared" si="12"/>
        <v>0.6091696056428343</v>
      </c>
      <c r="AP31" s="49">
        <v>46</v>
      </c>
      <c r="AQ31" s="73">
        <v>3124</v>
      </c>
      <c r="AR31" s="74">
        <f t="shared" si="13"/>
        <v>1.47247119078105</v>
      </c>
      <c r="AS31" s="87">
        <v>12</v>
      </c>
      <c r="AT31" s="85">
        <v>3119</v>
      </c>
      <c r="AU31" s="74">
        <f t="shared" si="14"/>
        <v>0.3847386983007374</v>
      </c>
      <c r="AV31" s="86">
        <v>20</v>
      </c>
      <c r="AW31" s="85">
        <v>3116</v>
      </c>
      <c r="AX31" s="88">
        <f t="shared" si="15"/>
        <v>0.6418485237483954</v>
      </c>
      <c r="AY31" s="86">
        <v>37</v>
      </c>
      <c r="AZ31" s="85">
        <v>3068</v>
      </c>
      <c r="BA31" s="88">
        <f t="shared" si="16"/>
        <v>1.2059973924380705</v>
      </c>
      <c r="BB31" s="86">
        <v>33</v>
      </c>
      <c r="BC31" s="94">
        <v>3038</v>
      </c>
      <c r="BD31" s="88">
        <f t="shared" si="17"/>
        <v>1.0862409479921</v>
      </c>
      <c r="BE31" s="86">
        <v>41</v>
      </c>
      <c r="BF31" s="94">
        <v>3016</v>
      </c>
      <c r="BG31" s="88">
        <f t="shared" si="18"/>
        <v>1.3594164456233422</v>
      </c>
      <c r="BH31" s="311"/>
      <c r="BI31" s="312"/>
      <c r="BJ31" s="313"/>
      <c r="BK31" s="311"/>
      <c r="BL31" s="312"/>
      <c r="BM31" s="313"/>
      <c r="BN31" s="311"/>
      <c r="BO31" s="312"/>
      <c r="BP31" s="313"/>
      <c r="BQ31" s="311"/>
      <c r="BR31" s="312"/>
      <c r="BS31" s="314"/>
      <c r="BT31" s="315"/>
      <c r="BU31" s="312"/>
      <c r="BV31" s="314"/>
      <c r="BW31" s="315"/>
      <c r="BX31" s="312"/>
      <c r="BY31" s="314"/>
      <c r="BZ31" s="315"/>
      <c r="CA31" s="312"/>
      <c r="CB31" s="314"/>
      <c r="CC31" s="311"/>
      <c r="CD31" s="316"/>
      <c r="CE31" s="313"/>
      <c r="CF31" s="311"/>
      <c r="CG31" s="316"/>
      <c r="CH31" s="313"/>
      <c r="CI31" s="317"/>
      <c r="CJ31" s="316"/>
      <c r="CK31" s="313"/>
      <c r="CL31" s="317"/>
      <c r="CM31" s="316"/>
      <c r="CN31" s="313"/>
      <c r="CO31" s="317"/>
      <c r="CP31" s="316"/>
      <c r="CQ31" s="318"/>
    </row>
    <row r="32" spans="1:95" ht="11.25">
      <c r="A32" s="46" t="s">
        <v>48</v>
      </c>
      <c r="B32" s="71" t="s">
        <v>11</v>
      </c>
      <c r="C32" s="72">
        <v>1</v>
      </c>
      <c r="D32" s="73">
        <v>547</v>
      </c>
      <c r="E32" s="74">
        <f t="shared" si="0"/>
        <v>0.18281535648994515</v>
      </c>
      <c r="F32" s="72">
        <v>2</v>
      </c>
      <c r="G32" s="73">
        <v>544</v>
      </c>
      <c r="H32" s="74">
        <f t="shared" si="1"/>
        <v>0.3676470588235294</v>
      </c>
      <c r="I32" s="50">
        <v>2</v>
      </c>
      <c r="J32" s="73">
        <v>542</v>
      </c>
      <c r="K32" s="74">
        <f t="shared" si="2"/>
        <v>0.36900369003690037</v>
      </c>
      <c r="L32" s="50">
        <v>10</v>
      </c>
      <c r="M32" s="73">
        <v>544</v>
      </c>
      <c r="N32" s="74">
        <f t="shared" si="3"/>
        <v>1.8382352941176472</v>
      </c>
      <c r="O32" s="48">
        <v>10</v>
      </c>
      <c r="P32" s="73">
        <v>538</v>
      </c>
      <c r="Q32" s="74">
        <f t="shared" si="4"/>
        <v>1.858736059479554</v>
      </c>
      <c r="R32" s="50">
        <v>7</v>
      </c>
      <c r="S32" s="73">
        <v>535</v>
      </c>
      <c r="T32" s="74">
        <f t="shared" si="5"/>
        <v>1.3084112149532712</v>
      </c>
      <c r="U32" s="49">
        <v>6</v>
      </c>
      <c r="V32" s="73">
        <v>537</v>
      </c>
      <c r="W32" s="74">
        <f t="shared" si="6"/>
        <v>1.1173184357541899</v>
      </c>
      <c r="X32" s="50">
        <v>2</v>
      </c>
      <c r="Y32" s="73">
        <v>535</v>
      </c>
      <c r="Z32" s="74">
        <f t="shared" si="7"/>
        <v>0.3738317757009346</v>
      </c>
      <c r="AA32" s="50">
        <v>2</v>
      </c>
      <c r="AB32" s="73">
        <v>539</v>
      </c>
      <c r="AC32" s="74">
        <f t="shared" si="8"/>
        <v>0.3710575139146568</v>
      </c>
      <c r="AD32" s="50">
        <v>3</v>
      </c>
      <c r="AE32" s="49">
        <v>540</v>
      </c>
      <c r="AF32" s="74">
        <f t="shared" si="9"/>
        <v>0.5555555555555556</v>
      </c>
      <c r="AG32" s="72">
        <v>2</v>
      </c>
      <c r="AH32" s="72">
        <v>536</v>
      </c>
      <c r="AI32" s="74">
        <f t="shared" si="10"/>
        <v>0.3731343283582089</v>
      </c>
      <c r="AJ32" s="50">
        <v>15</v>
      </c>
      <c r="AK32" s="73">
        <v>529</v>
      </c>
      <c r="AL32" s="74">
        <f t="shared" si="11"/>
        <v>2.835538752362949</v>
      </c>
      <c r="AM32" s="50">
        <v>9</v>
      </c>
      <c r="AN32" s="73">
        <v>523</v>
      </c>
      <c r="AO32" s="74">
        <f t="shared" si="12"/>
        <v>1.7208413001912046</v>
      </c>
      <c r="AP32" s="49">
        <v>2</v>
      </c>
      <c r="AQ32" s="73">
        <v>521</v>
      </c>
      <c r="AR32" s="74">
        <f t="shared" si="13"/>
        <v>0.3838771593090211</v>
      </c>
      <c r="AS32" s="87">
        <v>4</v>
      </c>
      <c r="AT32" s="85">
        <v>515</v>
      </c>
      <c r="AU32" s="74">
        <f t="shared" si="14"/>
        <v>0.7766990291262136</v>
      </c>
      <c r="AV32" s="86">
        <v>6</v>
      </c>
      <c r="AW32" s="85">
        <v>511</v>
      </c>
      <c r="AX32" s="88">
        <f t="shared" si="15"/>
        <v>1.1741682974559686</v>
      </c>
      <c r="AY32" s="86">
        <v>9</v>
      </c>
      <c r="AZ32" s="85">
        <v>551</v>
      </c>
      <c r="BA32" s="88">
        <f t="shared" si="16"/>
        <v>1.6333938294010888</v>
      </c>
      <c r="BB32" s="86">
        <v>10</v>
      </c>
      <c r="BC32" s="94">
        <v>554</v>
      </c>
      <c r="BD32" s="88">
        <f t="shared" si="17"/>
        <v>1.8050541516245486</v>
      </c>
      <c r="BE32" s="86">
        <v>5</v>
      </c>
      <c r="BF32" s="94">
        <v>541</v>
      </c>
      <c r="BG32" s="88">
        <f t="shared" si="18"/>
        <v>0.9242144177449169</v>
      </c>
      <c r="BH32" s="311"/>
      <c r="BI32" s="312"/>
      <c r="BJ32" s="313"/>
      <c r="BK32" s="311"/>
      <c r="BL32" s="312"/>
      <c r="BM32" s="313"/>
      <c r="BN32" s="311"/>
      <c r="BO32" s="312"/>
      <c r="BP32" s="313"/>
      <c r="BQ32" s="311"/>
      <c r="BR32" s="312"/>
      <c r="BS32" s="314"/>
      <c r="BT32" s="315"/>
      <c r="BU32" s="312"/>
      <c r="BV32" s="314"/>
      <c r="BW32" s="315"/>
      <c r="BX32" s="312"/>
      <c r="BY32" s="314"/>
      <c r="BZ32" s="315"/>
      <c r="CA32" s="312"/>
      <c r="CB32" s="314"/>
      <c r="CC32" s="311"/>
      <c r="CD32" s="316"/>
      <c r="CE32" s="313"/>
      <c r="CF32" s="311"/>
      <c r="CG32" s="316"/>
      <c r="CH32" s="313"/>
      <c r="CI32" s="317"/>
      <c r="CJ32" s="316"/>
      <c r="CK32" s="313"/>
      <c r="CL32" s="317"/>
      <c r="CM32" s="316"/>
      <c r="CN32" s="313"/>
      <c r="CO32" s="317"/>
      <c r="CP32" s="316"/>
      <c r="CQ32" s="318"/>
    </row>
    <row r="33" spans="1:95" ht="11.25">
      <c r="A33" s="46" t="s">
        <v>49</v>
      </c>
      <c r="B33" s="71" t="s">
        <v>12</v>
      </c>
      <c r="C33" s="72">
        <v>7</v>
      </c>
      <c r="D33" s="73">
        <v>471</v>
      </c>
      <c r="E33" s="74">
        <f t="shared" si="0"/>
        <v>1.48619957537155</v>
      </c>
      <c r="F33" s="72">
        <v>4</v>
      </c>
      <c r="G33" s="73">
        <v>472</v>
      </c>
      <c r="H33" s="74">
        <f t="shared" si="1"/>
        <v>0.847457627118644</v>
      </c>
      <c r="I33" s="50">
        <v>7</v>
      </c>
      <c r="J33" s="73">
        <v>471</v>
      </c>
      <c r="K33" s="74">
        <f t="shared" si="2"/>
        <v>1.48619957537155</v>
      </c>
      <c r="L33" s="50">
        <v>7</v>
      </c>
      <c r="M33" s="73">
        <v>465</v>
      </c>
      <c r="N33" s="74">
        <f t="shared" si="3"/>
        <v>1.5053763440860215</v>
      </c>
      <c r="O33" s="48">
        <v>4</v>
      </c>
      <c r="P33" s="73">
        <v>461</v>
      </c>
      <c r="Q33" s="74">
        <f t="shared" si="4"/>
        <v>0.8676789587852495</v>
      </c>
      <c r="R33" s="50">
        <v>2</v>
      </c>
      <c r="S33" s="73">
        <v>456</v>
      </c>
      <c r="T33" s="74">
        <f t="shared" si="5"/>
        <v>0.43859649122807015</v>
      </c>
      <c r="U33" s="49">
        <v>3</v>
      </c>
      <c r="V33" s="73">
        <v>453</v>
      </c>
      <c r="W33" s="74">
        <f t="shared" si="6"/>
        <v>0.6622516556291391</v>
      </c>
      <c r="X33" s="50">
        <v>3</v>
      </c>
      <c r="Y33" s="73">
        <v>450</v>
      </c>
      <c r="Z33" s="74">
        <f t="shared" si="7"/>
        <v>0.6666666666666667</v>
      </c>
      <c r="AA33" s="50">
        <v>3</v>
      </c>
      <c r="AB33" s="73">
        <v>445</v>
      </c>
      <c r="AC33" s="74">
        <f t="shared" si="8"/>
        <v>0.6741573033707865</v>
      </c>
      <c r="AD33" s="50">
        <v>4</v>
      </c>
      <c r="AE33" s="49">
        <v>444</v>
      </c>
      <c r="AF33" s="74">
        <f t="shared" si="9"/>
        <v>0.9009009009009009</v>
      </c>
      <c r="AG33" s="72">
        <v>5</v>
      </c>
      <c r="AH33" s="72">
        <v>438</v>
      </c>
      <c r="AI33" s="74">
        <f t="shared" si="10"/>
        <v>1.141552511415525</v>
      </c>
      <c r="AJ33" s="50">
        <v>2</v>
      </c>
      <c r="AK33" s="73">
        <v>440</v>
      </c>
      <c r="AL33" s="74">
        <f t="shared" si="11"/>
        <v>0.45454545454545453</v>
      </c>
      <c r="AM33" s="50">
        <v>2</v>
      </c>
      <c r="AN33" s="73">
        <v>441</v>
      </c>
      <c r="AO33" s="74">
        <f t="shared" si="12"/>
        <v>0.45351473922902497</v>
      </c>
      <c r="AP33" s="49">
        <v>1</v>
      </c>
      <c r="AQ33" s="73">
        <v>439</v>
      </c>
      <c r="AR33" s="74">
        <f t="shared" si="13"/>
        <v>0.22779043280182232</v>
      </c>
      <c r="AS33" s="87">
        <v>5</v>
      </c>
      <c r="AT33" s="85">
        <v>437</v>
      </c>
      <c r="AU33" s="74">
        <f t="shared" si="14"/>
        <v>1.1441647597254003</v>
      </c>
      <c r="AV33" s="86">
        <v>3</v>
      </c>
      <c r="AW33" s="85">
        <v>437</v>
      </c>
      <c r="AX33" s="88">
        <f t="shared" si="15"/>
        <v>0.6864988558352403</v>
      </c>
      <c r="AY33" s="86">
        <v>11</v>
      </c>
      <c r="AZ33" s="85">
        <v>428</v>
      </c>
      <c r="BA33" s="88">
        <f t="shared" si="16"/>
        <v>2.570093457943925</v>
      </c>
      <c r="BB33" s="86">
        <v>10</v>
      </c>
      <c r="BC33" s="94">
        <v>430</v>
      </c>
      <c r="BD33" s="88">
        <f t="shared" si="17"/>
        <v>2.3255813953488373</v>
      </c>
      <c r="BE33" s="86">
        <v>3</v>
      </c>
      <c r="BF33" s="94">
        <v>434</v>
      </c>
      <c r="BG33" s="88">
        <f t="shared" si="18"/>
        <v>0.6912442396313364</v>
      </c>
      <c r="BH33" s="311"/>
      <c r="BI33" s="312"/>
      <c r="BJ33" s="313"/>
      <c r="BK33" s="311"/>
      <c r="BL33" s="312"/>
      <c r="BM33" s="313"/>
      <c r="BN33" s="311"/>
      <c r="BO33" s="312"/>
      <c r="BP33" s="313"/>
      <c r="BQ33" s="311"/>
      <c r="BR33" s="312"/>
      <c r="BS33" s="314"/>
      <c r="BT33" s="315"/>
      <c r="BU33" s="312"/>
      <c r="BV33" s="314"/>
      <c r="BW33" s="315"/>
      <c r="BX33" s="312"/>
      <c r="BY33" s="314"/>
      <c r="BZ33" s="315"/>
      <c r="CA33" s="312"/>
      <c r="CB33" s="314"/>
      <c r="CC33" s="311"/>
      <c r="CD33" s="316"/>
      <c r="CE33" s="313"/>
      <c r="CF33" s="311"/>
      <c r="CG33" s="316"/>
      <c r="CH33" s="313"/>
      <c r="CI33" s="317"/>
      <c r="CJ33" s="316"/>
      <c r="CK33" s="313"/>
      <c r="CL33" s="317"/>
      <c r="CM33" s="316"/>
      <c r="CN33" s="313"/>
      <c r="CO33" s="317"/>
      <c r="CP33" s="316"/>
      <c r="CQ33" s="318"/>
    </row>
    <row r="34" spans="1:95" ht="11.25">
      <c r="A34" s="46" t="s">
        <v>50</v>
      </c>
      <c r="B34" s="71" t="s">
        <v>22</v>
      </c>
      <c r="C34" s="72">
        <v>1</v>
      </c>
      <c r="D34" s="73">
        <v>227</v>
      </c>
      <c r="E34" s="74">
        <f t="shared" si="0"/>
        <v>0.4405286343612335</v>
      </c>
      <c r="F34" s="72">
        <v>0</v>
      </c>
      <c r="G34" s="73">
        <v>226</v>
      </c>
      <c r="H34" s="74" t="str">
        <f t="shared" si="1"/>
        <v>0.00</v>
      </c>
      <c r="I34" s="50">
        <v>0</v>
      </c>
      <c r="J34" s="73">
        <v>225</v>
      </c>
      <c r="K34" s="74" t="str">
        <f t="shared" si="2"/>
        <v>0.00</v>
      </c>
      <c r="L34" s="50">
        <v>0</v>
      </c>
      <c r="M34" s="73">
        <v>222</v>
      </c>
      <c r="N34" s="74" t="str">
        <f t="shared" si="3"/>
        <v>0.00</v>
      </c>
      <c r="O34" s="48">
        <v>1</v>
      </c>
      <c r="P34" s="73">
        <v>222</v>
      </c>
      <c r="Q34" s="74">
        <f t="shared" si="4"/>
        <v>0.45045045045045046</v>
      </c>
      <c r="R34" s="50">
        <v>0</v>
      </c>
      <c r="S34" s="73">
        <v>221</v>
      </c>
      <c r="T34" s="74" t="str">
        <f t="shared" si="5"/>
        <v>0.00</v>
      </c>
      <c r="U34" s="49">
        <v>1</v>
      </c>
      <c r="V34" s="73">
        <v>220</v>
      </c>
      <c r="W34" s="74">
        <f t="shared" si="6"/>
        <v>0.45454545454545453</v>
      </c>
      <c r="X34" s="50">
        <v>3</v>
      </c>
      <c r="Y34" s="73">
        <v>219</v>
      </c>
      <c r="Z34" s="74">
        <f t="shared" si="7"/>
        <v>1.36986301369863</v>
      </c>
      <c r="AA34" s="50">
        <v>7</v>
      </c>
      <c r="AB34" s="73">
        <v>217</v>
      </c>
      <c r="AC34" s="74">
        <f t="shared" si="8"/>
        <v>3.225806451612903</v>
      </c>
      <c r="AD34" s="50">
        <v>2</v>
      </c>
      <c r="AE34" s="49">
        <v>215</v>
      </c>
      <c r="AF34" s="74">
        <f t="shared" si="9"/>
        <v>0.9302325581395349</v>
      </c>
      <c r="AG34" s="72">
        <v>0</v>
      </c>
      <c r="AH34" s="72">
        <v>216</v>
      </c>
      <c r="AI34" s="74" t="str">
        <f t="shared" si="10"/>
        <v>0.00</v>
      </c>
      <c r="AJ34" s="50">
        <v>3</v>
      </c>
      <c r="AK34" s="73">
        <v>216</v>
      </c>
      <c r="AL34" s="74">
        <f t="shared" si="11"/>
        <v>1.3888888888888888</v>
      </c>
      <c r="AM34" s="50">
        <v>5</v>
      </c>
      <c r="AN34" s="73">
        <v>210</v>
      </c>
      <c r="AO34" s="74">
        <f t="shared" si="12"/>
        <v>2.380952380952381</v>
      </c>
      <c r="AP34" s="49">
        <v>0</v>
      </c>
      <c r="AQ34" s="73">
        <v>210</v>
      </c>
      <c r="AR34" s="74" t="str">
        <f t="shared" si="13"/>
        <v>0.00</v>
      </c>
      <c r="AS34" s="87">
        <v>2</v>
      </c>
      <c r="AT34" s="85">
        <v>204</v>
      </c>
      <c r="AU34" s="74">
        <f t="shared" si="14"/>
        <v>0.9803921568627451</v>
      </c>
      <c r="AV34" s="86">
        <v>4</v>
      </c>
      <c r="AW34" s="85">
        <v>206</v>
      </c>
      <c r="AX34" s="88">
        <f t="shared" si="15"/>
        <v>1.9417475728155338</v>
      </c>
      <c r="AY34" s="86">
        <v>1</v>
      </c>
      <c r="AZ34" s="85">
        <v>205</v>
      </c>
      <c r="BA34" s="88">
        <f t="shared" si="16"/>
        <v>0.4878048780487805</v>
      </c>
      <c r="BB34" s="86">
        <v>2</v>
      </c>
      <c r="BC34" s="94">
        <v>208</v>
      </c>
      <c r="BD34" s="88">
        <f t="shared" si="17"/>
        <v>0.9615384615384616</v>
      </c>
      <c r="BE34" s="86">
        <v>1</v>
      </c>
      <c r="BF34" s="94">
        <v>208</v>
      </c>
      <c r="BG34" s="88">
        <f t="shared" si="18"/>
        <v>0.4807692307692308</v>
      </c>
      <c r="BH34" s="311"/>
      <c r="BI34" s="312"/>
      <c r="BJ34" s="313"/>
      <c r="BK34" s="311"/>
      <c r="BL34" s="312"/>
      <c r="BM34" s="313"/>
      <c r="BN34" s="311"/>
      <c r="BO34" s="312"/>
      <c r="BP34" s="313"/>
      <c r="BQ34" s="311"/>
      <c r="BR34" s="312"/>
      <c r="BS34" s="314"/>
      <c r="BT34" s="315"/>
      <c r="BU34" s="312"/>
      <c r="BV34" s="314"/>
      <c r="BW34" s="315"/>
      <c r="BX34" s="312"/>
      <c r="BY34" s="314"/>
      <c r="BZ34" s="315"/>
      <c r="CA34" s="312"/>
      <c r="CB34" s="314"/>
      <c r="CC34" s="311"/>
      <c r="CD34" s="316"/>
      <c r="CE34" s="313"/>
      <c r="CF34" s="311"/>
      <c r="CG34" s="316"/>
      <c r="CH34" s="313"/>
      <c r="CI34" s="317"/>
      <c r="CJ34" s="316"/>
      <c r="CK34" s="313"/>
      <c r="CL34" s="317"/>
      <c r="CM34" s="316"/>
      <c r="CN34" s="313"/>
      <c r="CO34" s="317"/>
      <c r="CP34" s="316"/>
      <c r="CQ34" s="318"/>
    </row>
    <row r="35" spans="1:95" ht="12" thickBot="1">
      <c r="A35" s="59" t="s">
        <v>46</v>
      </c>
      <c r="B35" s="102" t="s">
        <v>13</v>
      </c>
      <c r="C35" s="77">
        <v>40</v>
      </c>
      <c r="D35" s="103">
        <v>2764</v>
      </c>
      <c r="E35" s="78">
        <f t="shared" si="0"/>
        <v>1.447178002894356</v>
      </c>
      <c r="F35" s="77">
        <v>27</v>
      </c>
      <c r="G35" s="103">
        <v>2761</v>
      </c>
      <c r="H35" s="78">
        <f t="shared" si="1"/>
        <v>0.9779065555957986</v>
      </c>
      <c r="I35" s="61">
        <v>47</v>
      </c>
      <c r="J35" s="103">
        <v>2754</v>
      </c>
      <c r="K35" s="78">
        <f t="shared" si="2"/>
        <v>1.7066085693536674</v>
      </c>
      <c r="L35" s="61">
        <v>37</v>
      </c>
      <c r="M35" s="103">
        <v>2721</v>
      </c>
      <c r="N35" s="78">
        <f t="shared" si="3"/>
        <v>1.3597941933112825</v>
      </c>
      <c r="O35" s="104">
        <v>27</v>
      </c>
      <c r="P35" s="103">
        <v>2695</v>
      </c>
      <c r="Q35" s="78">
        <f t="shared" si="4"/>
        <v>1.0018552875695732</v>
      </c>
      <c r="R35" s="61">
        <v>34</v>
      </c>
      <c r="S35" s="103">
        <v>2679</v>
      </c>
      <c r="T35" s="78">
        <f t="shared" si="5"/>
        <v>1.269130272489735</v>
      </c>
      <c r="U35" s="60">
        <v>26</v>
      </c>
      <c r="V35" s="103">
        <v>2662</v>
      </c>
      <c r="W35" s="89">
        <f t="shared" si="6"/>
        <v>0.9767092411720512</v>
      </c>
      <c r="X35" s="61">
        <v>21</v>
      </c>
      <c r="Y35" s="103">
        <v>2637</v>
      </c>
      <c r="Z35" s="78">
        <f t="shared" si="7"/>
        <v>0.7963594994311717</v>
      </c>
      <c r="AA35" s="60">
        <v>28</v>
      </c>
      <c r="AB35" s="103">
        <v>2607</v>
      </c>
      <c r="AC35" s="78">
        <f t="shared" si="8"/>
        <v>1.0740314537782891</v>
      </c>
      <c r="AD35" s="61">
        <v>32</v>
      </c>
      <c r="AE35" s="60">
        <v>2587</v>
      </c>
      <c r="AF35" s="78">
        <f t="shared" si="9"/>
        <v>1.2369540007730961</v>
      </c>
      <c r="AG35" s="77">
        <v>23</v>
      </c>
      <c r="AH35" s="77">
        <v>2580</v>
      </c>
      <c r="AI35" s="78">
        <f t="shared" si="10"/>
        <v>0.8914728682170543</v>
      </c>
      <c r="AJ35" s="61">
        <v>15</v>
      </c>
      <c r="AK35" s="103">
        <v>2579</v>
      </c>
      <c r="AL35" s="78">
        <f t="shared" si="11"/>
        <v>0.5816207832493214</v>
      </c>
      <c r="AM35" s="61">
        <v>24</v>
      </c>
      <c r="AN35" s="103">
        <v>2599</v>
      </c>
      <c r="AO35" s="78">
        <f t="shared" si="12"/>
        <v>0.923432089265102</v>
      </c>
      <c r="AP35" s="60">
        <v>18</v>
      </c>
      <c r="AQ35" s="103">
        <v>2598</v>
      </c>
      <c r="AR35" s="78">
        <f t="shared" si="13"/>
        <v>0.6928406466512702</v>
      </c>
      <c r="AS35" s="105">
        <v>22</v>
      </c>
      <c r="AT35" s="106">
        <v>2580</v>
      </c>
      <c r="AU35" s="78">
        <f t="shared" si="14"/>
        <v>0.8527131782945736</v>
      </c>
      <c r="AV35" s="107">
        <v>18</v>
      </c>
      <c r="AW35" s="106">
        <v>2544</v>
      </c>
      <c r="AX35" s="89">
        <f t="shared" si="15"/>
        <v>0.7075471698113208</v>
      </c>
      <c r="AY35" s="107">
        <v>37</v>
      </c>
      <c r="AZ35" s="106">
        <v>2548</v>
      </c>
      <c r="BA35" s="89">
        <f t="shared" si="16"/>
        <v>1.4521193092621665</v>
      </c>
      <c r="BB35" s="95">
        <v>31</v>
      </c>
      <c r="BC35" s="105">
        <v>2553</v>
      </c>
      <c r="BD35" s="89">
        <f t="shared" si="17"/>
        <v>1.2142577359968665</v>
      </c>
      <c r="BE35" s="95">
        <v>41</v>
      </c>
      <c r="BF35" s="105">
        <v>2502</v>
      </c>
      <c r="BG35" s="89">
        <f t="shared" si="18"/>
        <v>1.638689048760991</v>
      </c>
      <c r="BH35" s="319"/>
      <c r="BI35" s="320"/>
      <c r="BJ35" s="321"/>
      <c r="BK35" s="319"/>
      <c r="BL35" s="322"/>
      <c r="BM35" s="321"/>
      <c r="BN35" s="323"/>
      <c r="BO35" s="322"/>
      <c r="BP35" s="321"/>
      <c r="BQ35" s="323"/>
      <c r="BR35" s="322"/>
      <c r="BS35" s="324"/>
      <c r="BT35" s="323"/>
      <c r="BU35" s="322"/>
      <c r="BV35" s="324"/>
      <c r="BW35" s="323"/>
      <c r="BX35" s="322"/>
      <c r="BY35" s="325"/>
      <c r="BZ35" s="323"/>
      <c r="CA35" s="322"/>
      <c r="CB35" s="324"/>
      <c r="CC35" s="319"/>
      <c r="CD35" s="326"/>
      <c r="CE35" s="321"/>
      <c r="CF35" s="319"/>
      <c r="CG35" s="326"/>
      <c r="CH35" s="321"/>
      <c r="CI35" s="327"/>
      <c r="CJ35" s="326"/>
      <c r="CK35" s="321"/>
      <c r="CL35" s="327"/>
      <c r="CM35" s="326"/>
      <c r="CN35" s="321"/>
      <c r="CO35" s="327"/>
      <c r="CP35" s="326"/>
      <c r="CQ35" s="328"/>
    </row>
    <row r="36" spans="1:95" s="153" customFormat="1" ht="12" thickTop="1">
      <c r="A36" s="150"/>
      <c r="B36" s="150"/>
      <c r="C36" s="151">
        <f>SUM(C9:C35)</f>
        <v>459</v>
      </c>
      <c r="D36" s="150">
        <f>SUM(D9:D35)</f>
        <v>64025</v>
      </c>
      <c r="E36" s="152">
        <f t="shared" si="0"/>
        <v>0.7169074580242093</v>
      </c>
      <c r="F36" s="151">
        <f>SUM(F9:F35)</f>
        <v>447</v>
      </c>
      <c r="G36" s="150">
        <f>SUM(G9:G35)</f>
        <v>63828</v>
      </c>
      <c r="H36" s="152">
        <f>IF(F36=0,"0.00",(F36/G36)*100)</f>
        <v>0.7003196089490505</v>
      </c>
      <c r="I36" s="151">
        <f>SUM(I9:I35)</f>
        <v>422</v>
      </c>
      <c r="J36" s="150">
        <f>SUM(J9:J35)</f>
        <v>63447</v>
      </c>
      <c r="K36" s="152">
        <f>IF(I36=0,"0.00",(I36/J36)*100)</f>
        <v>0.6651220703894589</v>
      </c>
      <c r="L36" s="151">
        <f>SUM(L9:L35)</f>
        <v>463</v>
      </c>
      <c r="M36" s="150">
        <f>SUM(M9:M35)</f>
        <v>63057</v>
      </c>
      <c r="N36" s="152">
        <f>IF(L36=0,"0.00",(L36/M36)*100)</f>
        <v>0.7342563077850199</v>
      </c>
      <c r="O36" s="151">
        <f>SUM(O9:O35)</f>
        <v>465</v>
      </c>
      <c r="P36" s="150">
        <f>SUM(P9:P35)</f>
        <v>62665</v>
      </c>
      <c r="Q36" s="152">
        <f>IF(O36=0,"0.00",(O36/P36)*100)</f>
        <v>0.7420410117290354</v>
      </c>
      <c r="R36" s="151">
        <f>SUM(R9:R35)</f>
        <v>477</v>
      </c>
      <c r="S36" s="151">
        <f>SUM(S9:S35)</f>
        <v>62318</v>
      </c>
      <c r="T36" s="152">
        <f>IF(R36=0,"0.00",(R36/S36)*100)</f>
        <v>0.7654289290413684</v>
      </c>
      <c r="U36" s="151">
        <f>SUM(U9:U35)</f>
        <v>569</v>
      </c>
      <c r="V36" s="151">
        <f>SUM(V9:V35)</f>
        <v>61938</v>
      </c>
      <c r="W36" s="152">
        <f>IF(U36=0,"0.00",(U36/V36)*100)</f>
        <v>0.918660596079951</v>
      </c>
      <c r="X36" s="151">
        <f>SUM(X9:X35)</f>
        <v>402</v>
      </c>
      <c r="Y36" s="151">
        <f>SUM(Y9:Y35)</f>
        <v>61615</v>
      </c>
      <c r="Z36" s="152">
        <f>IF(X36=0,"0.00",(X36/Y36)*100)</f>
        <v>0.6524385295788363</v>
      </c>
      <c r="AA36" s="151">
        <f>SUM(AA9:AA35)</f>
        <v>711</v>
      </c>
      <c r="AB36" s="151">
        <f>SUM(AB9:AB35)</f>
        <v>61322</v>
      </c>
      <c r="AC36" s="152">
        <f>IF(AA36=0,"0.00",(AA36/AB36)*100)</f>
        <v>1.1594533772544926</v>
      </c>
      <c r="AD36" s="151">
        <f>SUM(AD9:AD35)</f>
        <v>592</v>
      </c>
      <c r="AE36" s="151">
        <f>SUM(AE9:AE35)</f>
        <v>61241</v>
      </c>
      <c r="AF36" s="152">
        <f>IF(AD36=0,"0.00",(AD36/AE36)*100)</f>
        <v>0.9666726539409873</v>
      </c>
      <c r="AG36" s="151">
        <f>SUM(AG9:AG35)</f>
        <v>476</v>
      </c>
      <c r="AH36" s="151">
        <f>SUM(AH9:AH35)</f>
        <v>60880</v>
      </c>
      <c r="AI36" s="152">
        <f>IF(AG36=0,"0.00",(AG36/AH36)*100)</f>
        <v>0.7818659658344284</v>
      </c>
      <c r="AJ36" s="151">
        <f>SUM(AJ9:AJ35)</f>
        <v>307</v>
      </c>
      <c r="AK36" s="151">
        <f>SUM(AK9:AK35)</f>
        <v>60699</v>
      </c>
      <c r="AL36" s="152">
        <f>IF(AJ36=0,"0.00",(AJ36/AK36)*100)</f>
        <v>0.5057743949653206</v>
      </c>
      <c r="AM36" s="151">
        <f>SUM(AM9:AM35)</f>
        <v>463</v>
      </c>
      <c r="AN36" s="151">
        <f>SUM(AN9:AN35)</f>
        <v>60556</v>
      </c>
      <c r="AO36" s="152">
        <f>IF(AM36=0,"0.00",(AM36/AN36)*100)</f>
        <v>0.7645815443556377</v>
      </c>
      <c r="AP36" s="151">
        <f>SUM(AP9:AP35)</f>
        <v>396</v>
      </c>
      <c r="AQ36" s="151">
        <f>SUM(AQ9:AQ35)</f>
        <v>60350</v>
      </c>
      <c r="AR36" s="152">
        <f>IF(AP36=0,"0.00",(AP36/AQ36)*100)</f>
        <v>0.6561723280861641</v>
      </c>
      <c r="AS36" s="151">
        <f>SUM(AS9:AS35)</f>
        <v>328</v>
      </c>
      <c r="AT36" s="151">
        <f>SUM(AT9:AT35)</f>
        <v>60008</v>
      </c>
      <c r="AU36" s="152">
        <f>IF(AS36=0,"0.00",(AS36/AT36)*100)</f>
        <v>0.5465937874950006</v>
      </c>
      <c r="AV36" s="151"/>
      <c r="AW36" s="151"/>
      <c r="AX36" s="152" t="str">
        <f>IF(AV36=0,"0.00",(AV36/AW36)*100)</f>
        <v>0.00</v>
      </c>
      <c r="AY36" s="151">
        <f>SUM(AY9:AY35)</f>
        <v>706</v>
      </c>
      <c r="AZ36" s="151">
        <f>SUM(AZ9:AZ35)</f>
        <v>58407</v>
      </c>
      <c r="BA36" s="152">
        <f>IF(AY36=0,"0.00",(AY36/AZ36)*100)</f>
        <v>1.2087592240656087</v>
      </c>
      <c r="BB36" s="151">
        <f>SUM(BB9:BB35)</f>
        <v>540</v>
      </c>
      <c r="BC36" s="151">
        <f>SUM(BC9:BC35)</f>
        <v>58082</v>
      </c>
      <c r="BD36" s="152">
        <f>IF(BB36=0,"0.00",(BB36/BC36)*100)</f>
        <v>0.9297200509624324</v>
      </c>
      <c r="BE36" s="151">
        <f>SUM(BE9:BE35)</f>
        <v>517</v>
      </c>
      <c r="BF36" s="151">
        <f>SUM(BF9:BF35)</f>
        <v>57683</v>
      </c>
      <c r="BG36" s="152">
        <f>IF(BE36=0,"0.00",(BE36/BF36)*100)</f>
        <v>0.8962779328398315</v>
      </c>
      <c r="BH36" s="305"/>
      <c r="BI36" s="305"/>
      <c r="BJ36" s="329"/>
      <c r="BK36" s="305"/>
      <c r="BL36" s="305"/>
      <c r="BM36" s="329"/>
      <c r="BN36" s="305"/>
      <c r="BO36" s="305"/>
      <c r="BP36" s="329"/>
      <c r="BQ36" s="305"/>
      <c r="BR36" s="305"/>
      <c r="BS36" s="329"/>
      <c r="BT36" s="305"/>
      <c r="BU36" s="305"/>
      <c r="BV36" s="329"/>
      <c r="BW36" s="305"/>
      <c r="BX36" s="305"/>
      <c r="BY36" s="329"/>
      <c r="BZ36" s="305"/>
      <c r="CA36" s="305"/>
      <c r="CB36" s="329"/>
      <c r="CC36" s="305"/>
      <c r="CD36" s="305"/>
      <c r="CE36" s="329"/>
      <c r="CF36" s="305"/>
      <c r="CG36" s="305"/>
      <c r="CH36" s="329"/>
      <c r="CI36" s="305"/>
      <c r="CJ36" s="305"/>
      <c r="CK36" s="329"/>
      <c r="CL36" s="305"/>
      <c r="CM36" s="305"/>
      <c r="CN36" s="329"/>
      <c r="CO36" s="305"/>
      <c r="CP36" s="305"/>
      <c r="CQ36" s="329"/>
    </row>
    <row r="37" spans="1:95" s="16" customFormat="1" ht="11.2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CJ37" s="138"/>
      <c r="CK37" s="138"/>
      <c r="CL37" s="138"/>
      <c r="CM37" s="138"/>
      <c r="CN37" s="138"/>
      <c r="CO37" s="138"/>
      <c r="CP37" s="138"/>
      <c r="CQ37" s="138"/>
    </row>
    <row r="38" spans="1:32" s="138" customFormat="1" ht="11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</row>
    <row r="39" spans="54:95" ht="11.25"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149"/>
      <c r="BU39" s="96"/>
      <c r="BV39" s="96"/>
      <c r="BW39" s="96"/>
      <c r="BX39" s="96"/>
      <c r="BY39" s="96"/>
      <c r="BZ39" s="149"/>
      <c r="CA39" s="96"/>
      <c r="CB39" s="96"/>
      <c r="CC39" s="149"/>
      <c r="CD39" s="175"/>
      <c r="CE39" s="96"/>
      <c r="CF39" s="149"/>
      <c r="CG39" s="175"/>
      <c r="CH39" s="96"/>
      <c r="CI39" s="96"/>
      <c r="CJ39" s="175"/>
      <c r="CK39" s="96"/>
      <c r="CL39" s="96"/>
      <c r="CM39" s="175"/>
      <c r="CN39" s="96"/>
      <c r="CO39" s="96"/>
      <c r="CP39" s="96"/>
      <c r="CQ39" s="96"/>
    </row>
    <row r="40" spans="54:84" ht="11.25">
      <c r="BB40" s="97"/>
      <c r="BE40" s="97"/>
      <c r="BH40" s="97"/>
      <c r="BK40" s="97"/>
      <c r="BN40" s="97"/>
      <c r="BQ40" s="97"/>
      <c r="BT40" s="97"/>
      <c r="BZ40" s="97"/>
      <c r="CC40" s="97"/>
      <c r="CF40" s="97"/>
    </row>
    <row r="41" spans="54:84" ht="11.25">
      <c r="BB41" s="97"/>
      <c r="BE41" s="97"/>
      <c r="BH41" s="97"/>
      <c r="BK41" s="97"/>
      <c r="BN41" s="97"/>
      <c r="BQ41" s="97"/>
      <c r="BT41" s="97"/>
      <c r="BZ41" s="97"/>
      <c r="CC41" s="97"/>
      <c r="CF41" s="97"/>
    </row>
    <row r="42" spans="54:84" ht="11.25">
      <c r="BB42" s="97"/>
      <c r="BE42" s="97"/>
      <c r="BH42" s="97"/>
      <c r="BK42" s="97"/>
      <c r="BN42" s="97"/>
      <c r="BQ42" s="97"/>
      <c r="BT42" s="97"/>
      <c r="BZ42" s="97"/>
      <c r="CC42" s="97"/>
      <c r="CF42" s="97"/>
    </row>
    <row r="43" spans="54:84" ht="11.25">
      <c r="BB43" s="97"/>
      <c r="BE43" s="97"/>
      <c r="BH43" s="97"/>
      <c r="BK43" s="97"/>
      <c r="BN43" s="97"/>
      <c r="BQ43" s="97"/>
      <c r="BT43" s="97"/>
      <c r="BZ43" s="97"/>
      <c r="CC43" s="97"/>
      <c r="CF43" s="97"/>
    </row>
    <row r="44" spans="1:84" ht="11.25">
      <c r="A44" s="44" t="s">
        <v>61</v>
      </c>
      <c r="BB44" s="97"/>
      <c r="BE44" s="97"/>
      <c r="BH44" s="97"/>
      <c r="BK44" s="97"/>
      <c r="BN44" s="97"/>
      <c r="BQ44" s="97"/>
      <c r="BT44" s="97"/>
      <c r="BZ44" s="97"/>
      <c r="CC44" s="97"/>
      <c r="CF44" s="97"/>
    </row>
    <row r="45" spans="1:84" ht="11.25">
      <c r="A45" s="44" t="s">
        <v>59</v>
      </c>
      <c r="BB45" s="97"/>
      <c r="BE45" s="97"/>
      <c r="BH45" s="97"/>
      <c r="BK45" s="97"/>
      <c r="BN45" s="97"/>
      <c r="BQ45" s="97"/>
      <c r="BT45" s="97"/>
      <c r="BZ45" s="97"/>
      <c r="CC45" s="97"/>
      <c r="CF45" s="97"/>
    </row>
    <row r="46" spans="1:84" ht="11.25">
      <c r="A46" s="44" t="s">
        <v>58</v>
      </c>
      <c r="BB46" s="97"/>
      <c r="BE46" s="97"/>
      <c r="BH46" s="97"/>
      <c r="BK46" s="97"/>
      <c r="BN46" s="97"/>
      <c r="BQ46" s="97"/>
      <c r="BT46" s="97"/>
      <c r="BZ46" s="97"/>
      <c r="CC46" s="97"/>
      <c r="CF46" s="97"/>
    </row>
    <row r="47" spans="54:84" ht="11.25">
      <c r="BB47" s="97"/>
      <c r="BE47" s="97"/>
      <c r="BH47" s="97"/>
      <c r="BK47" s="97"/>
      <c r="BN47" s="97"/>
      <c r="BQ47" s="97"/>
      <c r="BT47" s="97"/>
      <c r="BZ47" s="97"/>
      <c r="CC47" s="97"/>
      <c r="CF47" s="97"/>
    </row>
    <row r="48" spans="54:84" ht="11.25">
      <c r="BB48" s="97"/>
      <c r="BE48" s="97"/>
      <c r="BH48" s="97"/>
      <c r="BK48" s="97"/>
      <c r="BN48" s="97"/>
      <c r="BQ48" s="97"/>
      <c r="BT48" s="97"/>
      <c r="BZ48" s="97"/>
      <c r="CC48" s="97"/>
      <c r="CF48" s="97"/>
    </row>
    <row r="49" spans="36:84" ht="11.25">
      <c r="AJ49" s="53"/>
      <c r="AM49" s="53"/>
      <c r="AP49" s="53"/>
      <c r="AS49" s="53"/>
      <c r="AV49" s="53"/>
      <c r="AY49" s="53"/>
      <c r="BB49" s="97"/>
      <c r="BE49" s="97"/>
      <c r="BH49" s="97"/>
      <c r="BK49" s="97"/>
      <c r="BN49" s="97"/>
      <c r="BQ49" s="97"/>
      <c r="BT49" s="97"/>
      <c r="BZ49" s="97"/>
      <c r="CC49" s="97"/>
      <c r="CF49" s="97"/>
    </row>
    <row r="50" spans="36:84" ht="11.25">
      <c r="AJ50" s="53"/>
      <c r="AM50" s="53"/>
      <c r="AP50" s="53"/>
      <c r="AS50" s="53"/>
      <c r="AV50" s="53"/>
      <c r="AY50" s="53"/>
      <c r="BB50" s="97"/>
      <c r="BE50" s="97"/>
      <c r="BH50" s="97"/>
      <c r="BK50" s="97"/>
      <c r="BN50" s="97"/>
      <c r="BQ50" s="97"/>
      <c r="BT50" s="97"/>
      <c r="BZ50" s="97"/>
      <c r="CC50" s="97"/>
      <c r="CF50" s="97"/>
    </row>
    <row r="51" spans="34:84" ht="11.25">
      <c r="AH51" s="53"/>
      <c r="AJ51" s="53"/>
      <c r="AM51" s="53"/>
      <c r="AP51" s="53"/>
      <c r="AS51" s="53"/>
      <c r="AV51" s="53"/>
      <c r="AY51" s="53"/>
      <c r="BB51" s="97"/>
      <c r="BE51" s="97"/>
      <c r="BH51" s="97"/>
      <c r="BK51" s="97"/>
      <c r="BN51" s="97"/>
      <c r="BQ51" s="97"/>
      <c r="BT51" s="97"/>
      <c r="BZ51" s="97"/>
      <c r="CC51" s="97"/>
      <c r="CF51" s="97"/>
    </row>
    <row r="52" spans="34:84" ht="11.25">
      <c r="AH52" s="53"/>
      <c r="AJ52" s="53"/>
      <c r="AM52" s="53"/>
      <c r="AP52" s="53"/>
      <c r="AS52" s="53"/>
      <c r="AV52" s="53"/>
      <c r="AY52" s="53"/>
      <c r="BB52" s="97"/>
      <c r="BE52" s="97"/>
      <c r="BH52" s="97"/>
      <c r="BK52" s="97"/>
      <c r="BN52" s="97"/>
      <c r="BQ52" s="97"/>
      <c r="BT52" s="97"/>
      <c r="BZ52" s="97"/>
      <c r="CC52" s="97"/>
      <c r="CF52" s="97"/>
    </row>
    <row r="53" spans="34:84" ht="11.25">
      <c r="AH53" s="53"/>
      <c r="AJ53" s="53"/>
      <c r="AM53" s="53"/>
      <c r="AP53" s="53"/>
      <c r="AS53" s="53"/>
      <c r="AV53" s="53"/>
      <c r="AY53" s="53"/>
      <c r="BB53" s="97"/>
      <c r="BE53" s="97"/>
      <c r="BH53" s="97"/>
      <c r="BK53" s="97"/>
      <c r="BN53" s="97"/>
      <c r="BQ53" s="97"/>
      <c r="BT53" s="97"/>
      <c r="BZ53" s="97"/>
      <c r="CC53" s="97"/>
      <c r="CF53" s="97"/>
    </row>
    <row r="54" spans="34:84" ht="11.25">
      <c r="AH54" s="53"/>
      <c r="AJ54" s="53"/>
      <c r="AM54" s="53"/>
      <c r="AP54" s="53"/>
      <c r="AS54" s="53"/>
      <c r="AV54" s="53"/>
      <c r="AY54" s="53"/>
      <c r="BB54" s="97"/>
      <c r="BE54" s="97"/>
      <c r="BH54" s="97"/>
      <c r="BK54" s="97"/>
      <c r="BN54" s="97"/>
      <c r="BQ54" s="97"/>
      <c r="BT54" s="97"/>
      <c r="BZ54" s="97"/>
      <c r="CC54" s="97"/>
      <c r="CF54" s="97"/>
    </row>
    <row r="55" spans="34:84" ht="11.25">
      <c r="AH55" s="53"/>
      <c r="AJ55" s="53"/>
      <c r="AM55" s="53"/>
      <c r="AP55" s="53"/>
      <c r="AS55" s="53"/>
      <c r="AV55" s="53"/>
      <c r="AY55" s="53"/>
      <c r="BB55" s="97"/>
      <c r="BE55" s="97"/>
      <c r="BH55" s="97"/>
      <c r="BK55" s="97"/>
      <c r="BN55" s="97"/>
      <c r="BQ55" s="97"/>
      <c r="BT55" s="97"/>
      <c r="BZ55" s="97"/>
      <c r="CC55" s="97"/>
      <c r="CF55" s="97"/>
    </row>
    <row r="56" spans="34:84" ht="11.25">
      <c r="AH56" s="53"/>
      <c r="AJ56" s="53"/>
      <c r="AM56" s="53"/>
      <c r="AP56" s="53"/>
      <c r="AS56" s="53"/>
      <c r="AV56" s="53"/>
      <c r="AY56" s="53"/>
      <c r="BB56" s="97"/>
      <c r="BE56" s="97"/>
      <c r="BH56" s="97"/>
      <c r="BK56" s="97"/>
      <c r="BN56" s="97"/>
      <c r="BQ56" s="97"/>
      <c r="BT56" s="97"/>
      <c r="BZ56" s="97"/>
      <c r="CC56" s="97"/>
      <c r="CF56" s="97"/>
    </row>
    <row r="57" spans="34:84" ht="11.25">
      <c r="AH57" s="53"/>
      <c r="AJ57" s="53"/>
      <c r="AM57" s="53"/>
      <c r="AP57" s="53"/>
      <c r="AS57" s="53"/>
      <c r="AV57" s="53"/>
      <c r="AY57" s="53"/>
      <c r="BB57" s="97"/>
      <c r="BE57" s="97"/>
      <c r="BH57" s="97"/>
      <c r="BK57" s="97"/>
      <c r="BN57" s="97"/>
      <c r="BQ57" s="97"/>
      <c r="BT57" s="97"/>
      <c r="BZ57" s="97"/>
      <c r="CC57" s="97"/>
      <c r="CF57" s="97"/>
    </row>
    <row r="58" spans="34:84" ht="11.25">
      <c r="AH58" s="53"/>
      <c r="AJ58" s="53"/>
      <c r="AM58" s="53"/>
      <c r="AP58" s="53"/>
      <c r="AS58" s="53"/>
      <c r="AV58" s="53"/>
      <c r="AY58" s="53"/>
      <c r="BB58" s="97"/>
      <c r="BE58" s="97"/>
      <c r="BH58" s="97"/>
      <c r="BK58" s="97"/>
      <c r="BN58" s="97"/>
      <c r="BQ58" s="97"/>
      <c r="BT58" s="97"/>
      <c r="BZ58" s="97"/>
      <c r="CC58" s="97"/>
      <c r="CF58" s="97"/>
    </row>
    <row r="59" spans="34:84" ht="11.25">
      <c r="AH59" s="53"/>
      <c r="AJ59" s="53"/>
      <c r="AM59" s="53"/>
      <c r="AP59" s="53"/>
      <c r="AS59" s="53"/>
      <c r="AV59" s="53"/>
      <c r="AY59" s="53"/>
      <c r="BB59" s="97"/>
      <c r="BE59" s="97"/>
      <c r="BH59" s="97"/>
      <c r="BK59" s="97"/>
      <c r="BN59" s="97"/>
      <c r="BQ59" s="97"/>
      <c r="BT59" s="97"/>
      <c r="BZ59" s="97"/>
      <c r="CC59" s="97"/>
      <c r="CF59" s="97"/>
    </row>
    <row r="60" spans="34:84" ht="11.25">
      <c r="AH60" s="53"/>
      <c r="AJ60" s="53"/>
      <c r="AM60" s="53"/>
      <c r="AP60" s="53"/>
      <c r="AS60" s="53"/>
      <c r="AV60" s="53"/>
      <c r="AY60" s="53"/>
      <c r="BB60" s="97"/>
      <c r="BE60" s="97"/>
      <c r="BH60" s="97"/>
      <c r="BK60" s="97"/>
      <c r="BN60" s="97"/>
      <c r="BQ60" s="97"/>
      <c r="BT60" s="97"/>
      <c r="BZ60" s="97"/>
      <c r="CC60" s="97"/>
      <c r="CF60" s="97"/>
    </row>
    <row r="61" spans="34:84" ht="11.25">
      <c r="AH61" s="53"/>
      <c r="AJ61" s="53"/>
      <c r="AM61" s="53"/>
      <c r="AP61" s="53"/>
      <c r="AS61" s="53"/>
      <c r="AV61" s="53"/>
      <c r="AY61" s="53"/>
      <c r="BB61" s="97"/>
      <c r="BE61" s="97"/>
      <c r="BH61" s="97"/>
      <c r="BK61" s="97"/>
      <c r="BN61" s="97"/>
      <c r="BQ61" s="97"/>
      <c r="BT61" s="97"/>
      <c r="BZ61" s="97"/>
      <c r="CC61" s="97"/>
      <c r="CF61" s="97"/>
    </row>
    <row r="62" spans="34:84" ht="11.25">
      <c r="AH62" s="53"/>
      <c r="AJ62" s="53"/>
      <c r="AM62" s="53"/>
      <c r="AP62" s="53"/>
      <c r="AS62" s="53"/>
      <c r="AV62" s="53"/>
      <c r="AY62" s="53"/>
      <c r="BB62" s="97"/>
      <c r="BE62" s="97"/>
      <c r="BH62" s="97"/>
      <c r="BK62" s="97"/>
      <c r="BN62" s="97"/>
      <c r="BQ62" s="97"/>
      <c r="BT62" s="97"/>
      <c r="BZ62" s="97"/>
      <c r="CC62" s="97"/>
      <c r="CF62" s="97"/>
    </row>
    <row r="63" spans="34:84" ht="11.25">
      <c r="AH63" s="53"/>
      <c r="AJ63" s="53"/>
      <c r="AM63" s="53"/>
      <c r="AP63" s="53"/>
      <c r="AS63" s="53"/>
      <c r="AV63" s="53"/>
      <c r="AY63" s="53"/>
      <c r="BB63" s="97"/>
      <c r="BE63" s="97"/>
      <c r="BH63" s="97"/>
      <c r="BK63" s="97"/>
      <c r="BN63" s="97"/>
      <c r="BQ63" s="97"/>
      <c r="BT63" s="97"/>
      <c r="BZ63" s="97"/>
      <c r="CC63" s="97"/>
      <c r="CF63" s="97"/>
    </row>
    <row r="64" spans="34:84" ht="11.25">
      <c r="AH64" s="53"/>
      <c r="AJ64" s="53"/>
      <c r="AM64" s="53"/>
      <c r="AP64" s="53"/>
      <c r="AS64" s="53"/>
      <c r="AV64" s="53"/>
      <c r="AY64" s="53"/>
      <c r="BB64" s="97"/>
      <c r="BE64" s="97"/>
      <c r="BH64" s="97"/>
      <c r="BK64" s="97"/>
      <c r="BN64" s="97"/>
      <c r="BQ64" s="97"/>
      <c r="BT64" s="97"/>
      <c r="BZ64" s="97"/>
      <c r="CC64" s="97"/>
      <c r="CF64" s="97"/>
    </row>
    <row r="65" spans="34:84" ht="11.25">
      <c r="AH65" s="53"/>
      <c r="AJ65" s="53"/>
      <c r="AM65" s="53"/>
      <c r="AP65" s="53"/>
      <c r="AS65" s="53"/>
      <c r="AV65" s="53"/>
      <c r="AY65" s="53"/>
      <c r="BB65" s="97"/>
      <c r="BE65" s="97"/>
      <c r="BH65" s="97"/>
      <c r="BK65" s="97"/>
      <c r="BN65" s="97"/>
      <c r="BQ65" s="97"/>
      <c r="BT65" s="97"/>
      <c r="BZ65" s="97"/>
      <c r="CC65" s="97"/>
      <c r="CF65" s="97"/>
    </row>
    <row r="66" spans="34:93" ht="11.25">
      <c r="AH66" s="53"/>
      <c r="AJ66" s="53"/>
      <c r="AM66" s="53"/>
      <c r="AP66" s="53"/>
      <c r="AS66" s="53"/>
      <c r="AV66" s="53"/>
      <c r="AY66" s="53"/>
      <c r="BB66" s="97"/>
      <c r="BC66" s="97"/>
      <c r="BE66" s="97"/>
      <c r="BF66" s="97"/>
      <c r="BH66" s="97"/>
      <c r="BI66" s="97"/>
      <c r="BK66" s="97"/>
      <c r="BN66" s="97"/>
      <c r="BQ66" s="97"/>
      <c r="BT66" s="97"/>
      <c r="BZ66" s="97"/>
      <c r="CC66" s="97"/>
      <c r="CF66" s="97"/>
      <c r="CI66" s="97"/>
      <c r="CL66" s="97"/>
      <c r="CO66" s="97"/>
    </row>
    <row r="67" spans="34:93" ht="11.25">
      <c r="AH67" s="53"/>
      <c r="AJ67" s="53"/>
      <c r="AM67" s="53"/>
      <c r="AP67" s="53"/>
      <c r="AS67" s="53"/>
      <c r="AV67" s="53"/>
      <c r="AY67" s="53"/>
      <c r="BB67" s="53"/>
      <c r="BE67" s="53"/>
      <c r="BH67" s="53"/>
      <c r="BK67" s="53"/>
      <c r="BN67" s="53"/>
      <c r="BQ67" s="53"/>
      <c r="BT67" s="53"/>
      <c r="BZ67" s="53"/>
      <c r="CC67" s="53"/>
      <c r="CF67" s="53"/>
      <c r="CI67" s="53"/>
      <c r="CL67" s="53"/>
      <c r="CO67" s="53"/>
    </row>
    <row r="68" spans="34:93" ht="11.25">
      <c r="AH68" s="53"/>
      <c r="AJ68" s="53"/>
      <c r="AM68" s="53"/>
      <c r="AP68" s="53"/>
      <c r="AS68" s="53"/>
      <c r="AV68" s="53"/>
      <c r="AY68" s="53"/>
      <c r="BB68" s="53"/>
      <c r="BE68" s="53"/>
      <c r="BH68" s="53"/>
      <c r="BK68" s="53"/>
      <c r="BN68" s="53"/>
      <c r="BQ68" s="53"/>
      <c r="BT68" s="53"/>
      <c r="BZ68" s="53"/>
      <c r="CC68" s="53"/>
      <c r="CF68" s="53"/>
      <c r="CI68" s="53"/>
      <c r="CL68" s="53"/>
      <c r="CO68" s="53"/>
    </row>
    <row r="69" spans="34:93" ht="11.25">
      <c r="AH69" s="53"/>
      <c r="AJ69" s="53"/>
      <c r="AM69" s="53"/>
      <c r="AP69" s="53"/>
      <c r="AS69" s="53"/>
      <c r="AV69" s="53"/>
      <c r="AY69" s="53"/>
      <c r="BB69" s="53"/>
      <c r="BE69" s="53"/>
      <c r="BH69" s="53"/>
      <c r="BK69" s="53"/>
      <c r="BN69" s="53"/>
      <c r="BQ69" s="53"/>
      <c r="BT69" s="53"/>
      <c r="BZ69" s="53"/>
      <c r="CC69" s="53"/>
      <c r="CF69" s="53"/>
      <c r="CI69" s="53"/>
      <c r="CL69" s="53"/>
      <c r="CO69" s="53"/>
    </row>
    <row r="70" spans="34:93" ht="11.25">
      <c r="AH70" s="53"/>
      <c r="AJ70" s="53"/>
      <c r="AM70" s="53"/>
      <c r="AP70" s="53"/>
      <c r="AS70" s="53"/>
      <c r="AV70" s="53"/>
      <c r="AY70" s="53"/>
      <c r="BB70" s="53"/>
      <c r="BE70" s="53"/>
      <c r="BH70" s="53"/>
      <c r="BK70" s="53"/>
      <c r="BN70" s="53"/>
      <c r="BQ70" s="53"/>
      <c r="BT70" s="53"/>
      <c r="BZ70" s="53"/>
      <c r="CC70" s="53"/>
      <c r="CF70" s="53"/>
      <c r="CI70" s="53"/>
      <c r="CL70" s="53"/>
      <c r="CO70" s="53"/>
    </row>
    <row r="71" spans="34:93" ht="11.25">
      <c r="AH71" s="53"/>
      <c r="AJ71" s="53"/>
      <c r="AM71" s="53"/>
      <c r="AP71" s="53"/>
      <c r="AS71" s="53"/>
      <c r="AV71" s="53"/>
      <c r="AY71" s="53"/>
      <c r="BB71" s="53"/>
      <c r="BE71" s="53"/>
      <c r="BH71" s="53"/>
      <c r="BK71" s="53"/>
      <c r="BN71" s="53"/>
      <c r="BQ71" s="53"/>
      <c r="BT71" s="53"/>
      <c r="BZ71" s="53"/>
      <c r="CC71" s="53"/>
      <c r="CF71" s="53"/>
      <c r="CI71" s="53"/>
      <c r="CL71" s="53"/>
      <c r="CO71" s="53"/>
    </row>
    <row r="72" spans="34:93" ht="11.25">
      <c r="AH72" s="53"/>
      <c r="AJ72" s="53"/>
      <c r="AM72" s="53"/>
      <c r="AP72" s="53"/>
      <c r="AS72" s="53"/>
      <c r="AV72" s="53"/>
      <c r="AY72" s="53"/>
      <c r="BB72" s="53"/>
      <c r="BE72" s="53"/>
      <c r="BH72" s="53"/>
      <c r="BK72" s="53"/>
      <c r="BN72" s="53"/>
      <c r="BQ72" s="53"/>
      <c r="BT72" s="53"/>
      <c r="BZ72" s="53"/>
      <c r="CC72" s="53"/>
      <c r="CF72" s="53"/>
      <c r="CI72" s="53"/>
      <c r="CL72" s="53"/>
      <c r="CO72" s="53"/>
    </row>
    <row r="73" spans="34:93" ht="11.25">
      <c r="AH73" s="53"/>
      <c r="AJ73" s="53"/>
      <c r="AM73" s="53"/>
      <c r="AP73" s="53"/>
      <c r="AS73" s="53"/>
      <c r="AV73" s="53"/>
      <c r="AY73" s="53"/>
      <c r="BB73" s="53"/>
      <c r="BE73" s="53"/>
      <c r="BH73" s="53"/>
      <c r="BK73" s="53"/>
      <c r="BN73" s="53"/>
      <c r="BQ73" s="53"/>
      <c r="BT73" s="53"/>
      <c r="BZ73" s="53"/>
      <c r="CC73" s="53"/>
      <c r="CF73" s="53"/>
      <c r="CI73" s="53"/>
      <c r="CL73" s="53"/>
      <c r="CO73" s="53"/>
    </row>
    <row r="74" spans="34:93" ht="11.25">
      <c r="AH74" s="53"/>
      <c r="AJ74" s="53"/>
      <c r="AM74" s="53"/>
      <c r="AP74" s="53"/>
      <c r="AS74" s="53"/>
      <c r="AV74" s="53"/>
      <c r="AY74" s="53"/>
      <c r="BB74" s="53"/>
      <c r="BE74" s="53"/>
      <c r="BH74" s="53"/>
      <c r="BK74" s="53"/>
      <c r="BN74" s="53"/>
      <c r="BQ74" s="53"/>
      <c r="BT74" s="53"/>
      <c r="BZ74" s="53"/>
      <c r="CC74" s="53"/>
      <c r="CF74" s="53"/>
      <c r="CI74" s="53"/>
      <c r="CL74" s="53"/>
      <c r="CO74" s="53"/>
    </row>
    <row r="75" spans="34:93" ht="11.25">
      <c r="AH75" s="53"/>
      <c r="AJ75" s="53"/>
      <c r="AM75" s="53"/>
      <c r="AP75" s="53"/>
      <c r="AS75" s="53"/>
      <c r="AV75" s="53"/>
      <c r="AY75" s="53"/>
      <c r="BB75" s="53"/>
      <c r="BE75" s="53"/>
      <c r="BH75" s="53"/>
      <c r="BK75" s="53"/>
      <c r="BN75" s="53"/>
      <c r="BQ75" s="53"/>
      <c r="BT75" s="53"/>
      <c r="BZ75" s="53"/>
      <c r="CC75" s="53"/>
      <c r="CF75" s="53"/>
      <c r="CI75" s="53"/>
      <c r="CL75" s="53"/>
      <c r="CO75" s="53"/>
    </row>
    <row r="76" ht="11.25">
      <c r="AH76" s="53"/>
    </row>
    <row r="77" ht="11.25">
      <c r="AH77" s="53"/>
    </row>
  </sheetData>
  <sheetProtection selectLockedCells="1" selectUnlockedCells="1"/>
  <mergeCells count="36">
    <mergeCell ref="CI6:CK6"/>
    <mergeCell ref="CF6:CH6"/>
    <mergeCell ref="CC6:CE6"/>
    <mergeCell ref="BW6:BY6"/>
    <mergeCell ref="AG6:AI6"/>
    <mergeCell ref="BZ6:CB6"/>
    <mergeCell ref="AY6:BA6"/>
    <mergeCell ref="AS6:AU6"/>
    <mergeCell ref="AJ6:AL6"/>
    <mergeCell ref="AV6:AX6"/>
    <mergeCell ref="BQ6:BS6"/>
    <mergeCell ref="BH6:BJ6"/>
    <mergeCell ref="BN6:BP6"/>
    <mergeCell ref="AP6:AR6"/>
    <mergeCell ref="AM6:AO6"/>
    <mergeCell ref="BB6:BD6"/>
    <mergeCell ref="BE6:BG6"/>
    <mergeCell ref="F6:H6"/>
    <mergeCell ref="I6:K6"/>
    <mergeCell ref="L6:N6"/>
    <mergeCell ref="AA6:AC6"/>
    <mergeCell ref="AD6:AF6"/>
    <mergeCell ref="R6:T6"/>
    <mergeCell ref="O6:Q6"/>
    <mergeCell ref="U6:W6"/>
    <mergeCell ref="X6:Z6"/>
    <mergeCell ref="CO6:CQ6"/>
    <mergeCell ref="A1:CQ1"/>
    <mergeCell ref="A2:CQ2"/>
    <mergeCell ref="A3:CQ3"/>
    <mergeCell ref="A4:CQ4"/>
    <mergeCell ref="A5:CQ5"/>
    <mergeCell ref="CL6:CN6"/>
    <mergeCell ref="C6:E6"/>
    <mergeCell ref="BT6:BV6"/>
    <mergeCell ref="BK6:BM6"/>
  </mergeCells>
  <conditionalFormatting sqref="AI9:AI36 AO9:AO36 E9:E36 H9:H36 K9:K36 N9:N36 Q9:Q36 T9:T36 W9:W36 Z9:Z36 AC9:AC36 AF9:AF36 AU9:AU36 AL9:AL36 AR9:AR36 AX9:AX36 BA9:BA36 BD9:BD36 BG9:BG36 BJ9:BJ36 BM9:BM36 BP9:BP36 BS9:BS36 BV9:BV36 BY9:BY35 CB9:CB35 CE9:CE35">
    <cfRule type="cellIs" priority="35" dxfId="0" operator="between" stopIfTrue="1">
      <formula>4</formula>
      <formula>10000</formula>
    </cfRule>
  </conditionalFormatting>
  <conditionalFormatting sqref="AI37:AI44 AR37:AR44 AO37:AO44 AL37:AL44 AU37:AU44 AX37:AX44 BA37:BA44 BD37:BD44 BG37:BG44 BJ37:BJ44 BM37:BM44 BP37:BP44 BS37:BS44 BV37:BY44 CB37:CB44">
    <cfRule type="cellIs" priority="36" dxfId="0" operator="greaterThan" stopIfTrue="1">
      <formula>8</formula>
    </cfRule>
  </conditionalFormatting>
  <conditionalFormatting sqref="CE37:CE44">
    <cfRule type="cellIs" priority="9" dxfId="0" operator="greaterThan" stopIfTrue="1">
      <formula>8</formula>
    </cfRule>
  </conditionalFormatting>
  <conditionalFormatting sqref="CH9:CH35">
    <cfRule type="cellIs" priority="8" dxfId="0" operator="between" stopIfTrue="1">
      <formula>4</formula>
      <formula>10000</formula>
    </cfRule>
  </conditionalFormatting>
  <conditionalFormatting sqref="CH37:CH44">
    <cfRule type="cellIs" priority="7" dxfId="0" operator="greaterThan" stopIfTrue="1">
      <formula>8</formula>
    </cfRule>
  </conditionalFormatting>
  <conditionalFormatting sqref="CK9:CK35">
    <cfRule type="cellIs" priority="6" dxfId="0" operator="between" stopIfTrue="1">
      <formula>4</formula>
      <formula>10000</formula>
    </cfRule>
  </conditionalFormatting>
  <conditionalFormatting sqref="CK37:CK44">
    <cfRule type="cellIs" priority="5" dxfId="0" operator="greaterThan" stopIfTrue="1">
      <formula>8</formula>
    </cfRule>
  </conditionalFormatting>
  <conditionalFormatting sqref="CN9:CN35">
    <cfRule type="cellIs" priority="4" dxfId="0" operator="between" stopIfTrue="1">
      <formula>4</formula>
      <formula>10000</formula>
    </cfRule>
  </conditionalFormatting>
  <conditionalFormatting sqref="CN37:CN44">
    <cfRule type="cellIs" priority="3" dxfId="0" operator="greaterThan" stopIfTrue="1">
      <formula>8</formula>
    </cfRule>
  </conditionalFormatting>
  <conditionalFormatting sqref="CQ9:CQ35">
    <cfRule type="cellIs" priority="2" dxfId="0" operator="between" stopIfTrue="1">
      <formula>4</formula>
      <formula>10000</formula>
    </cfRule>
  </conditionalFormatting>
  <conditionalFormatting sqref="CQ37:CQ44">
    <cfRule type="cellIs" priority="1" dxfId="0" operator="greaterThan" stopIfTrue="1">
      <formula>8</formula>
    </cfRule>
  </conditionalFormatting>
  <printOptions horizontalCentered="1"/>
  <pageMargins left="0" right="0" top="1" bottom="0.5" header="0.5" footer="0.25"/>
  <pageSetup fitToHeight="1" fitToWidth="1" horizontalDpi="600" verticalDpi="600" orientation="landscape" scale="50" r:id="rId1"/>
  <headerFooter alignWithMargins="0">
    <oddFooter>&amp;CREDACTED
CONFIDENTIAL PER WAC 480-07-160&amp;R&amp;A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20">
        <v>40603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618</v>
      </c>
      <c r="D7" s="34">
        <f>B7-B8</f>
        <v>596</v>
      </c>
    </row>
    <row r="8" spans="1:4" ht="11.25">
      <c r="A8" s="9" t="s">
        <v>80</v>
      </c>
      <c r="B8" s="22">
        <v>22</v>
      </c>
      <c r="D8" s="121">
        <f>D7/B7</f>
        <v>0.9644012944983819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594</v>
      </c>
      <c r="D11" s="34">
        <f>B11-B12</f>
        <v>550</v>
      </c>
    </row>
    <row r="12" spans="1:4" ht="11.25">
      <c r="A12" s="9" t="s">
        <v>84</v>
      </c>
      <c r="B12" s="22">
        <v>44</v>
      </c>
      <c r="D12" s="121">
        <f>D11/B11</f>
        <v>0.9259259259259259</v>
      </c>
    </row>
    <row r="13" spans="1:2" ht="12" thickBot="1">
      <c r="A13" s="9" t="s">
        <v>85</v>
      </c>
      <c r="B13" s="22">
        <v>8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618</v>
      </c>
      <c r="D15" s="34">
        <f>B15-B16</f>
        <v>606</v>
      </c>
    </row>
    <row r="16" spans="1:4" ht="12" customHeight="1">
      <c r="A16" s="9" t="s">
        <v>88</v>
      </c>
      <c r="B16" s="22">
        <v>12</v>
      </c>
      <c r="D16" s="121">
        <f>D15/B15</f>
        <v>0.9805825242718447</v>
      </c>
    </row>
    <row r="17" spans="1:4" ht="12.75" customHeight="1" thickBot="1">
      <c r="A17" s="11" t="s">
        <v>89</v>
      </c>
      <c r="B17" s="24">
        <f>SUM(B15-B16)/B15</f>
        <v>0.9805825242718447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1658</v>
      </c>
      <c r="D19" s="34"/>
    </row>
    <row r="20" spans="1:4" ht="11.25">
      <c r="A20" s="9" t="s">
        <v>91</v>
      </c>
      <c r="B20" s="22">
        <v>1</v>
      </c>
      <c r="D20" s="121"/>
    </row>
    <row r="21" spans="1:2" s="12" customFormat="1" ht="12" thickBot="1">
      <c r="A21" s="9" t="s">
        <v>92</v>
      </c>
      <c r="B21" s="24">
        <f>SUM(B19-B20)/B19</f>
        <v>0.9993968636911942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v>3198</v>
      </c>
    </row>
    <row r="24" spans="1:2" ht="11.25">
      <c r="A24" s="9" t="s">
        <v>94</v>
      </c>
      <c r="B24" s="22">
        <v>1</v>
      </c>
    </row>
    <row r="25" spans="1:2" s="12" customFormat="1" ht="12" thickBot="1">
      <c r="A25" s="9" t="s">
        <v>95</v>
      </c>
      <c r="B25" s="24">
        <f>SUM(B23-B24)/B23</f>
        <v>0.9996873045653534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v>63721</v>
      </c>
      <c r="D27" s="40"/>
    </row>
    <row r="28" spans="1:2" ht="11.25">
      <c r="A28" s="9" t="s">
        <v>98</v>
      </c>
      <c r="B28" s="22">
        <v>463</v>
      </c>
    </row>
    <row r="29" spans="1:2" ht="12" thickBot="1">
      <c r="A29" s="11" t="s">
        <v>99</v>
      </c>
      <c r="B29" s="38">
        <f>B28/B27*100</f>
        <v>0.7266050438630907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342</v>
      </c>
      <c r="D31" s="121">
        <f>B32/B31</f>
        <v>0.9912280701754386</v>
      </c>
    </row>
    <row r="32" spans="1:4" ht="11.25">
      <c r="A32" s="9" t="s">
        <v>102</v>
      </c>
      <c r="B32" s="22">
        <v>339</v>
      </c>
      <c r="D32" s="121"/>
    </row>
    <row r="33" spans="1:2" ht="11.25">
      <c r="A33" s="9" t="s">
        <v>103</v>
      </c>
      <c r="B33" s="22">
        <v>3</v>
      </c>
    </row>
    <row r="34" spans="1:2" ht="12" thickBot="1">
      <c r="A34" s="11" t="s">
        <v>104</v>
      </c>
      <c r="B34" s="39">
        <v>2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121</v>
      </c>
      <c r="D36" s="121">
        <f>B37/B36</f>
        <v>0.9586776859504132</v>
      </c>
    </row>
    <row r="37" spans="1:2" ht="11.25">
      <c r="A37" s="9" t="s">
        <v>107</v>
      </c>
      <c r="B37" s="22">
        <v>116</v>
      </c>
    </row>
    <row r="38" spans="1:2" ht="11.25">
      <c r="A38" s="9" t="s">
        <v>108</v>
      </c>
      <c r="B38" s="22">
        <v>5</v>
      </c>
    </row>
    <row r="39" spans="1:2" ht="12" thickBot="1">
      <c r="A39" s="11" t="s">
        <v>109</v>
      </c>
      <c r="B39" s="39">
        <v>1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 selectLockedCells="1" selectUnlockedCells="1"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8515625" style="0" bestFit="1" customWidth="1"/>
    <col min="2" max="2" width="14.140625" style="0" bestFit="1" customWidth="1"/>
    <col min="3" max="3" width="12.57421875" style="0" bestFit="1" customWidth="1"/>
    <col min="4" max="4" width="8.00390625" style="0" bestFit="1" customWidth="1"/>
    <col min="5" max="5" width="5.7109375" style="0" bestFit="1" customWidth="1"/>
    <col min="6" max="6" width="5.00390625" style="0" bestFit="1" customWidth="1"/>
    <col min="7" max="7" width="6.57421875" style="0" bestFit="1" customWidth="1"/>
    <col min="8" max="8" width="35.28125" style="0" bestFit="1" customWidth="1"/>
  </cols>
  <sheetData>
    <row r="1" spans="1:8" s="163" customFormat="1" ht="24">
      <c r="A1" s="162" t="s">
        <v>130</v>
      </c>
      <c r="B1" s="162" t="s">
        <v>131</v>
      </c>
      <c r="C1" s="162" t="s">
        <v>132</v>
      </c>
      <c r="D1" s="162" t="s">
        <v>133</v>
      </c>
      <c r="E1" s="162" t="s">
        <v>134</v>
      </c>
      <c r="F1" s="162" t="s">
        <v>135</v>
      </c>
      <c r="G1" s="162" t="s">
        <v>136</v>
      </c>
      <c r="H1" s="162" t="s">
        <v>137</v>
      </c>
    </row>
    <row r="2" spans="1:8" s="163" customFormat="1" ht="12.75">
      <c r="A2" s="164">
        <v>40969</v>
      </c>
      <c r="B2" s="165" t="s">
        <v>138</v>
      </c>
      <c r="C2" s="165" t="s">
        <v>139</v>
      </c>
      <c r="D2" s="165" t="s">
        <v>140</v>
      </c>
      <c r="E2" s="165" t="s">
        <v>141</v>
      </c>
      <c r="F2" s="165" t="s">
        <v>142</v>
      </c>
      <c r="G2" s="165" t="s">
        <v>143</v>
      </c>
      <c r="H2" s="165" t="s">
        <v>144</v>
      </c>
    </row>
    <row r="3" spans="1:8" ht="12.75">
      <c r="A3" s="164">
        <v>41030</v>
      </c>
      <c r="B3" s="165" t="s">
        <v>145</v>
      </c>
      <c r="C3" s="165" t="s">
        <v>146</v>
      </c>
      <c r="D3" s="165" t="s">
        <v>147</v>
      </c>
      <c r="E3" s="165" t="s">
        <v>141</v>
      </c>
      <c r="F3" s="165" t="s">
        <v>148</v>
      </c>
      <c r="G3" s="165" t="s">
        <v>149</v>
      </c>
      <c r="H3" s="165" t="s">
        <v>150</v>
      </c>
    </row>
    <row r="4" spans="1:8" s="179" customFormat="1" ht="14.25" customHeight="1">
      <c r="A4" s="177">
        <v>41091</v>
      </c>
      <c r="B4" s="178" t="s">
        <v>151</v>
      </c>
      <c r="C4" s="178" t="s">
        <v>152</v>
      </c>
      <c r="D4" s="178" t="s">
        <v>153</v>
      </c>
      <c r="E4" s="178" t="s">
        <v>141</v>
      </c>
      <c r="F4" s="178" t="s">
        <v>154</v>
      </c>
      <c r="G4" s="178" t="s">
        <v>155</v>
      </c>
      <c r="H4" s="178" t="s">
        <v>156</v>
      </c>
    </row>
    <row r="5" spans="1:8" s="179" customFormat="1" ht="14.25" customHeight="1">
      <c r="A5" s="177">
        <v>41091</v>
      </c>
      <c r="B5" s="178" t="s">
        <v>157</v>
      </c>
      <c r="C5" s="178" t="s">
        <v>158</v>
      </c>
      <c r="D5" s="178" t="s">
        <v>159</v>
      </c>
      <c r="E5" s="178" t="s">
        <v>141</v>
      </c>
      <c r="F5" s="178" t="s">
        <v>160</v>
      </c>
      <c r="G5" s="178" t="s">
        <v>161</v>
      </c>
      <c r="H5" s="178" t="s">
        <v>162</v>
      </c>
    </row>
    <row r="6" spans="1:8" s="179" customFormat="1" ht="14.25" customHeight="1">
      <c r="A6" s="177">
        <v>41091</v>
      </c>
      <c r="B6" s="178" t="s">
        <v>163</v>
      </c>
      <c r="C6" s="178" t="s">
        <v>164</v>
      </c>
      <c r="D6" s="178" t="s">
        <v>165</v>
      </c>
      <c r="E6" s="178" t="s">
        <v>141</v>
      </c>
      <c r="F6" s="178" t="s">
        <v>154</v>
      </c>
      <c r="G6" s="178" t="s">
        <v>166</v>
      </c>
      <c r="H6" s="178" t="s">
        <v>144</v>
      </c>
    </row>
    <row r="7" spans="1:8" s="179" customFormat="1" ht="14.25" customHeight="1">
      <c r="A7" s="177">
        <v>41091</v>
      </c>
      <c r="B7" s="178" t="s">
        <v>167</v>
      </c>
      <c r="C7" s="178" t="s">
        <v>168</v>
      </c>
      <c r="D7" s="178" t="s">
        <v>169</v>
      </c>
      <c r="E7" s="178" t="s">
        <v>141</v>
      </c>
      <c r="F7" s="178" t="s">
        <v>170</v>
      </c>
      <c r="G7" s="178" t="s">
        <v>143</v>
      </c>
      <c r="H7" s="178" t="s">
        <v>144</v>
      </c>
    </row>
    <row r="8" spans="1:8" s="179" customFormat="1" ht="14.25" customHeight="1">
      <c r="A8" s="177">
        <v>41091</v>
      </c>
      <c r="B8" s="178" t="s">
        <v>167</v>
      </c>
      <c r="C8" s="178" t="s">
        <v>171</v>
      </c>
      <c r="D8" s="178" t="s">
        <v>172</v>
      </c>
      <c r="E8" s="178" t="s">
        <v>141</v>
      </c>
      <c r="F8" s="178" t="s">
        <v>173</v>
      </c>
      <c r="G8" s="178" t="s">
        <v>174</v>
      </c>
      <c r="H8" s="178" t="s">
        <v>144</v>
      </c>
    </row>
    <row r="9" spans="1:8" s="179" customFormat="1" ht="14.25" customHeight="1">
      <c r="A9" s="177">
        <v>41091</v>
      </c>
      <c r="B9" s="178" t="s">
        <v>157</v>
      </c>
      <c r="C9" s="178" t="s">
        <v>175</v>
      </c>
      <c r="D9" s="178" t="s">
        <v>176</v>
      </c>
      <c r="E9" s="178" t="s">
        <v>141</v>
      </c>
      <c r="F9" s="178" t="s">
        <v>154</v>
      </c>
      <c r="G9" s="178" t="s">
        <v>155</v>
      </c>
      <c r="H9" s="178" t="s">
        <v>144</v>
      </c>
    </row>
    <row r="10" spans="1:8" s="179" customFormat="1" ht="14.25" customHeight="1">
      <c r="A10" s="177">
        <v>41091</v>
      </c>
      <c r="B10" s="178" t="s">
        <v>157</v>
      </c>
      <c r="C10" s="178" t="s">
        <v>177</v>
      </c>
      <c r="D10" s="178" t="s">
        <v>178</v>
      </c>
      <c r="E10" s="178" t="s">
        <v>141</v>
      </c>
      <c r="F10" s="178" t="s">
        <v>142</v>
      </c>
      <c r="G10" s="178" t="s">
        <v>161</v>
      </c>
      <c r="H10" s="178" t="s">
        <v>144</v>
      </c>
    </row>
    <row r="11" spans="1:8" s="179" customFormat="1" ht="14.25" customHeight="1">
      <c r="A11" s="177">
        <v>41091</v>
      </c>
      <c r="B11" s="178" t="s">
        <v>151</v>
      </c>
      <c r="C11" s="178" t="s">
        <v>179</v>
      </c>
      <c r="D11" s="178" t="s">
        <v>180</v>
      </c>
      <c r="E11" s="178" t="s">
        <v>141</v>
      </c>
      <c r="F11" s="178" t="s">
        <v>142</v>
      </c>
      <c r="G11" s="178" t="s">
        <v>174</v>
      </c>
      <c r="H11" s="178" t="s">
        <v>181</v>
      </c>
    </row>
    <row r="12" spans="1:8" s="180" customFormat="1" ht="12.75">
      <c r="A12" s="201">
        <v>41153</v>
      </c>
      <c r="B12" s="202" t="s">
        <v>182</v>
      </c>
      <c r="C12" s="202" t="s">
        <v>183</v>
      </c>
      <c r="D12" s="202" t="s">
        <v>184</v>
      </c>
      <c r="E12" s="202" t="s">
        <v>185</v>
      </c>
      <c r="F12" s="202" t="s">
        <v>186</v>
      </c>
      <c r="G12" s="202" t="s">
        <v>143</v>
      </c>
      <c r="H12" s="203" t="s">
        <v>162</v>
      </c>
    </row>
    <row r="13" spans="1:8" ht="12.75">
      <c r="A13" s="201">
        <v>41153</v>
      </c>
      <c r="B13" s="202" t="s">
        <v>167</v>
      </c>
      <c r="C13" s="202" t="s">
        <v>187</v>
      </c>
      <c r="D13" s="202" t="s">
        <v>188</v>
      </c>
      <c r="E13" s="202" t="s">
        <v>141</v>
      </c>
      <c r="F13" s="202" t="s">
        <v>160</v>
      </c>
      <c r="G13" s="202" t="s">
        <v>189</v>
      </c>
      <c r="H13" s="203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 t="s">
        <v>125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f>'SUMMARY JAN'!B7+'SUMMARY FEB'!B7+'SUMMARY MAR'!B7</f>
        <v>1662</v>
      </c>
      <c r="D7" s="34">
        <f>B7-B8</f>
        <v>1613</v>
      </c>
    </row>
    <row r="8" spans="1:4" ht="11.25">
      <c r="A8" s="9" t="s">
        <v>80</v>
      </c>
      <c r="B8" s="22">
        <f>'SUMMARY JAN'!B8+'SUMMARY FEB'!B8+'SUMMARY MAR'!B8</f>
        <v>49</v>
      </c>
      <c r="D8" s="121">
        <f>D7/B7</f>
        <v>0.970517448856799</v>
      </c>
    </row>
    <row r="9" spans="1:2" ht="12" thickBot="1">
      <c r="A9" s="9" t="s">
        <v>81</v>
      </c>
      <c r="B9" s="22">
        <f>'SUMMARY JAN'!B9+'SUMMARY FEB'!B9+'SUMMARY MAR'!B9</f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f>'SUMMARY JAN'!B11+'SUMMARY FEB'!B11+'SUMMARY MAR'!B11</f>
        <v>1646</v>
      </c>
      <c r="D11" s="34">
        <f>B11-B12</f>
        <v>1508</v>
      </c>
    </row>
    <row r="12" spans="1:4" ht="11.25">
      <c r="A12" s="9" t="s">
        <v>84</v>
      </c>
      <c r="B12" s="22">
        <f>'SUMMARY JAN'!B12+'SUMMARY FEB'!B12+'SUMMARY MAR'!B12</f>
        <v>138</v>
      </c>
      <c r="D12" s="121">
        <f>D11/B11</f>
        <v>0.9161603888213852</v>
      </c>
    </row>
    <row r="13" spans="1:2" ht="12" thickBot="1">
      <c r="A13" s="9" t="s">
        <v>85</v>
      </c>
      <c r="B13" s="22">
        <f>'SUMMARY JAN'!B13+'SUMMARY FEB'!B13+'SUMMARY MAR'!B13</f>
        <v>29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f>'SUMMARY JAN'!B15+'SUMMARY FEB'!B15+'SUMMARY MAR'!B15</f>
        <v>1660</v>
      </c>
      <c r="D15" s="34">
        <f>B15-B16</f>
        <v>1626</v>
      </c>
    </row>
    <row r="16" spans="1:4" ht="12" customHeight="1">
      <c r="A16" s="9" t="s">
        <v>88</v>
      </c>
      <c r="B16" s="22">
        <f>'SUMMARY JAN'!B16+'SUMMARY FEB'!B16+'SUMMARY MAR'!B16</f>
        <v>34</v>
      </c>
      <c r="D16" s="121">
        <f>D15/B15</f>
        <v>0.9795180722891567</v>
      </c>
    </row>
    <row r="17" spans="1:4" ht="12.75" customHeight="1" thickBot="1">
      <c r="A17" s="11" t="s">
        <v>89</v>
      </c>
      <c r="B17" s="24">
        <f>SUM(B15-B16)/B15</f>
        <v>0.9795180722891567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f>'SUMMARY JAN'!B19+'SUMMARY FEB'!B19+'SUMMARY MAR'!B19</f>
        <v>4691</v>
      </c>
      <c r="D19" s="34"/>
    </row>
    <row r="20" spans="1:4" ht="11.25">
      <c r="A20" s="9" t="s">
        <v>91</v>
      </c>
      <c r="B20" s="22">
        <f>'SUMMARY JAN'!B20+'SUMMARY FEB'!B20+'SUMMARY MAR'!B20</f>
        <v>2</v>
      </c>
      <c r="D20" s="121"/>
    </row>
    <row r="21" spans="1:2" s="12" customFormat="1" ht="12" thickBot="1">
      <c r="A21" s="9" t="s">
        <v>92</v>
      </c>
      <c r="B21" s="24">
        <f>SUM(B19-B20)/B19</f>
        <v>0.9995736516734172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f>'SUMMARY JAN'!B23+'SUMMARY FEB'!B23+'SUMMARY MAR'!B23</f>
        <v>9313</v>
      </c>
    </row>
    <row r="24" spans="1:2" ht="11.25">
      <c r="A24" s="9" t="s">
        <v>94</v>
      </c>
      <c r="B24" s="22">
        <f>'SUMMARY JAN'!B24+'SUMMARY FEB'!B24+'SUMMARY MAR'!B24</f>
        <v>3</v>
      </c>
    </row>
    <row r="25" spans="1:2" s="12" customFormat="1" ht="12" thickBot="1">
      <c r="A25" s="9" t="s">
        <v>95</v>
      </c>
      <c r="B25" s="24">
        <f>SUM(B23-B24)/B23</f>
        <v>0.9996778696445828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f>'SUMMARY JAN'!B27+'SUMMARY FEB'!B27+'SUMMARY MAR'!B27</f>
        <v>185300</v>
      </c>
      <c r="D27" s="40"/>
    </row>
    <row r="28" spans="1:2" ht="11.25">
      <c r="A28" s="9" t="s">
        <v>98</v>
      </c>
      <c r="B28" s="22">
        <f>'SUMMARY JAN'!B28+'SUMMARY FEB'!B28+'SUMMARY MAR'!B28</f>
        <v>1246</v>
      </c>
    </row>
    <row r="29" spans="1:2" ht="12" thickBot="1">
      <c r="A29" s="11" t="s">
        <v>99</v>
      </c>
      <c r="B29" s="38">
        <f>B28/B27*100</f>
        <v>0.6724230976794388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f>'SUMMARY JAN'!B31+'SUMMARY FEB'!B31+'SUMMARY MAR'!B31</f>
        <v>938</v>
      </c>
      <c r="D31" s="121">
        <f>B32/B31</f>
        <v>0.9925373134328358</v>
      </c>
    </row>
    <row r="32" spans="1:4" ht="11.25">
      <c r="A32" s="9" t="s">
        <v>102</v>
      </c>
      <c r="B32" s="22">
        <f>'SUMMARY JAN'!B32+'SUMMARY FEB'!B32+'SUMMARY MAR'!B32</f>
        <v>931</v>
      </c>
      <c r="D32" s="121"/>
    </row>
    <row r="33" spans="1:2" ht="11.25">
      <c r="A33" s="9" t="s">
        <v>103</v>
      </c>
      <c r="B33" s="22">
        <f>'SUMMARY JAN'!B33+'SUMMARY FEB'!B33+'SUMMARY MAR'!B33</f>
        <v>7</v>
      </c>
    </row>
    <row r="34" spans="1:2" ht="12" thickBot="1">
      <c r="A34" s="11" t="s">
        <v>104</v>
      </c>
      <c r="B34" s="22">
        <f>'SUMMARY JAN'!B34+'SUMMARY FEB'!B34+'SUMMARY MAR'!B34</f>
        <v>3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f>'SUMMARY JAN'!B36+'SUMMARY FEB'!B36+'SUMMARY MAR'!B36</f>
        <v>308</v>
      </c>
      <c r="D36" s="121">
        <f>B37/B36</f>
        <v>0.9805194805194806</v>
      </c>
    </row>
    <row r="37" spans="1:2" ht="11.25">
      <c r="A37" s="9" t="s">
        <v>107</v>
      </c>
      <c r="B37" s="22">
        <f>'SUMMARY JAN'!B37+'SUMMARY FEB'!B37+'SUMMARY MAR'!B37</f>
        <v>302</v>
      </c>
    </row>
    <row r="38" spans="1:2" ht="11.25">
      <c r="A38" s="9" t="s">
        <v>108</v>
      </c>
      <c r="B38" s="22">
        <f>'SUMMARY JAN'!B38+'SUMMARY FEB'!B38+'SUMMARY MAR'!B38</f>
        <v>6</v>
      </c>
    </row>
    <row r="39" spans="1:2" ht="12" thickBot="1">
      <c r="A39" s="11" t="s">
        <v>109</v>
      </c>
      <c r="B39" s="22">
        <f>'SUMMARY JAN'!B39+'SUMMARY FEB'!B39+'SUMMARY MAR'!B39</f>
        <v>5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13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5">
        <v>40634</v>
      </c>
    </row>
    <row r="6" spans="1:2" ht="12">
      <c r="A6" s="8" t="s">
        <v>78</v>
      </c>
      <c r="B6" s="126"/>
    </row>
    <row r="7" spans="1:4" ht="11.25">
      <c r="A7" s="9" t="s">
        <v>79</v>
      </c>
      <c r="B7" s="127">
        <v>539</v>
      </c>
      <c r="D7" s="34">
        <f>B7-B8</f>
        <v>524</v>
      </c>
    </row>
    <row r="8" spans="1:4" ht="11.25">
      <c r="A8" s="9" t="s">
        <v>80</v>
      </c>
      <c r="B8" s="127">
        <v>15</v>
      </c>
      <c r="D8" s="121">
        <f>D7/B7</f>
        <v>0.9721706864564007</v>
      </c>
    </row>
    <row r="9" spans="1:2" ht="12" thickBot="1">
      <c r="A9" s="9" t="s">
        <v>81</v>
      </c>
      <c r="B9" s="127">
        <v>0</v>
      </c>
    </row>
    <row r="10" spans="1:2" ht="12">
      <c r="A10" s="8" t="s">
        <v>82</v>
      </c>
      <c r="B10" s="128"/>
    </row>
    <row r="11" spans="1:4" ht="11.25">
      <c r="A11" s="9" t="s">
        <v>83</v>
      </c>
      <c r="B11" s="127">
        <v>515</v>
      </c>
      <c r="D11" s="34">
        <f>B11-B12</f>
        <v>469</v>
      </c>
    </row>
    <row r="12" spans="1:4" ht="11.25">
      <c r="A12" s="9" t="s">
        <v>84</v>
      </c>
      <c r="B12" s="127">
        <v>46</v>
      </c>
      <c r="D12" s="121">
        <f>D11/B11</f>
        <v>0.9106796116504854</v>
      </c>
    </row>
    <row r="13" spans="1:2" ht="12" thickBot="1">
      <c r="A13" s="9" t="s">
        <v>85</v>
      </c>
      <c r="B13" s="127">
        <v>9</v>
      </c>
    </row>
    <row r="14" spans="1:2" ht="12">
      <c r="A14" s="10" t="s">
        <v>86</v>
      </c>
      <c r="B14" s="128"/>
    </row>
    <row r="15" spans="1:4" ht="12" customHeight="1">
      <c r="A15" s="9" t="s">
        <v>87</v>
      </c>
      <c r="B15" s="127">
        <v>539</v>
      </c>
      <c r="D15" s="34">
        <f>B15-B16</f>
        <v>528</v>
      </c>
    </row>
    <row r="16" spans="1:4" ht="12" customHeight="1">
      <c r="A16" s="9" t="s">
        <v>88</v>
      </c>
      <c r="B16" s="127">
        <v>11</v>
      </c>
      <c r="D16" s="121">
        <f>D15/B15</f>
        <v>0.9795918367346939</v>
      </c>
    </row>
    <row r="17" spans="1:4" ht="12.75" customHeight="1" thickBot="1">
      <c r="A17" s="11" t="s">
        <v>89</v>
      </c>
      <c r="B17" s="129">
        <f>SUM(B15-B16)/B15</f>
        <v>0.9795918367346939</v>
      </c>
      <c r="D17" s="122"/>
    </row>
    <row r="18" spans="1:2" ht="12">
      <c r="A18" s="10" t="s">
        <v>90</v>
      </c>
      <c r="B18" s="130"/>
    </row>
    <row r="19" spans="1:4" ht="11.25">
      <c r="A19" s="9" t="s">
        <v>87</v>
      </c>
      <c r="B19" s="127">
        <v>1684</v>
      </c>
      <c r="D19" s="34"/>
    </row>
    <row r="20" spans="1:4" ht="11.25">
      <c r="A20" s="9" t="s">
        <v>91</v>
      </c>
      <c r="B20" s="127">
        <v>2</v>
      </c>
      <c r="D20" s="121"/>
    </row>
    <row r="21" spans="1:2" s="12" customFormat="1" ht="12" thickBot="1">
      <c r="A21" s="9" t="s">
        <v>92</v>
      </c>
      <c r="B21" s="129">
        <f>SUM(B19-B20)/B19</f>
        <v>0.998812351543943</v>
      </c>
    </row>
    <row r="22" spans="1:2" ht="12">
      <c r="A22" s="10" t="s">
        <v>93</v>
      </c>
      <c r="B22" s="130"/>
    </row>
    <row r="23" spans="1:2" ht="11.25">
      <c r="A23" s="9" t="s">
        <v>87</v>
      </c>
      <c r="B23" s="127">
        <v>3204</v>
      </c>
    </row>
    <row r="24" spans="1:2" ht="11.25">
      <c r="A24" s="9" t="s">
        <v>94</v>
      </c>
      <c r="B24" s="127">
        <v>2</v>
      </c>
    </row>
    <row r="25" spans="1:2" s="12" customFormat="1" ht="12" thickBot="1">
      <c r="A25" s="9" t="s">
        <v>95</v>
      </c>
      <c r="B25" s="129">
        <f>SUM(B23-B24)/B23</f>
        <v>0.9993757802746567</v>
      </c>
    </row>
    <row r="26" spans="1:2" ht="12">
      <c r="A26" s="10" t="s">
        <v>96</v>
      </c>
      <c r="B26" s="131"/>
    </row>
    <row r="27" spans="1:4" ht="12">
      <c r="A27" s="9" t="s">
        <v>97</v>
      </c>
      <c r="B27" s="127">
        <v>60350</v>
      </c>
      <c r="D27" s="40"/>
    </row>
    <row r="28" spans="1:2" ht="11.25">
      <c r="A28" s="9" t="s">
        <v>98</v>
      </c>
      <c r="B28" s="127">
        <v>396</v>
      </c>
    </row>
    <row r="29" spans="1:2" ht="12" thickBot="1">
      <c r="A29" s="11" t="s">
        <v>99</v>
      </c>
      <c r="B29" s="132">
        <f>B28/B27*100</f>
        <v>0.6561723280861641</v>
      </c>
    </row>
    <row r="30" spans="1:4" ht="12">
      <c r="A30" s="10" t="s">
        <v>100</v>
      </c>
      <c r="B30" s="128"/>
      <c r="D30" s="34"/>
    </row>
    <row r="31" spans="1:4" ht="11.25">
      <c r="A31" s="9" t="s">
        <v>101</v>
      </c>
      <c r="B31" s="127">
        <v>300</v>
      </c>
      <c r="D31" s="121">
        <f>B32/B31</f>
        <v>0.98</v>
      </c>
    </row>
    <row r="32" spans="1:4" ht="11.25">
      <c r="A32" s="9" t="s">
        <v>102</v>
      </c>
      <c r="B32" s="127">
        <v>294</v>
      </c>
      <c r="D32" s="121"/>
    </row>
    <row r="33" spans="1:6" ht="11.25">
      <c r="A33" s="9" t="s">
        <v>103</v>
      </c>
      <c r="B33" s="127">
        <f>B31-B32</f>
        <v>6</v>
      </c>
      <c r="F33" s="34"/>
    </row>
    <row r="34" spans="1:5" ht="12" thickBot="1">
      <c r="A34" s="11" t="s">
        <v>104</v>
      </c>
      <c r="B34" s="133">
        <v>2</v>
      </c>
      <c r="E34" s="34"/>
    </row>
    <row r="35" spans="1:2" ht="12">
      <c r="A35" s="10" t="s">
        <v>105</v>
      </c>
      <c r="B35" s="130"/>
    </row>
    <row r="36" spans="1:4" ht="11.25">
      <c r="A36" s="9" t="s">
        <v>106</v>
      </c>
      <c r="B36" s="127">
        <v>96</v>
      </c>
      <c r="D36" s="121">
        <f>B37/B36</f>
        <v>0.9479166666666666</v>
      </c>
    </row>
    <row r="37" spans="1:2" ht="11.25">
      <c r="A37" s="9" t="s">
        <v>107</v>
      </c>
      <c r="B37" s="127">
        <v>91</v>
      </c>
    </row>
    <row r="38" spans="1:2" ht="11.25">
      <c r="A38" s="9" t="s">
        <v>108</v>
      </c>
      <c r="B38" s="127">
        <f>B36-B37</f>
        <v>5</v>
      </c>
    </row>
    <row r="39" spans="1:2" ht="12" thickBot="1">
      <c r="A39" s="11" t="s">
        <v>109</v>
      </c>
      <c r="B39" s="133">
        <v>1</v>
      </c>
    </row>
    <row r="40" spans="1:2" ht="12" thickBot="1">
      <c r="A40" s="13" t="s">
        <v>110</v>
      </c>
      <c r="B40" s="134" t="s">
        <v>111</v>
      </c>
    </row>
    <row r="41" spans="1:2" ht="13.5" customHeight="1" thickBot="1">
      <c r="A41" s="14" t="s">
        <v>120</v>
      </c>
      <c r="B41" s="135" t="s">
        <v>111</v>
      </c>
    </row>
    <row r="42" ht="12" thickTop="1"/>
    <row r="44" spans="1:2" s="16" customFormat="1" ht="11.25">
      <c r="A44" s="15"/>
      <c r="B44" s="137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20">
        <v>40664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505</v>
      </c>
      <c r="D7" s="34">
        <f>B7-B8</f>
        <v>485</v>
      </c>
    </row>
    <row r="8" spans="1:4" ht="11.25">
      <c r="A8" s="9" t="s">
        <v>80</v>
      </c>
      <c r="B8" s="22">
        <v>20</v>
      </c>
      <c r="D8" s="121">
        <f>D7/B7</f>
        <v>0.9603960396039604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429</v>
      </c>
      <c r="D11" s="34">
        <f>B11-B12</f>
        <v>393</v>
      </c>
    </row>
    <row r="12" spans="1:4" ht="11.25">
      <c r="A12" s="9" t="s">
        <v>84</v>
      </c>
      <c r="B12" s="22">
        <v>36</v>
      </c>
      <c r="D12" s="121">
        <f>D11/B11</f>
        <v>0.916083916083916</v>
      </c>
    </row>
    <row r="13" spans="1:2" ht="12" thickBot="1">
      <c r="A13" s="9" t="s">
        <v>85</v>
      </c>
      <c r="B13" s="22">
        <v>14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505</v>
      </c>
      <c r="D15" s="34">
        <f>B15-B16</f>
        <v>496</v>
      </c>
    </row>
    <row r="16" spans="1:4" ht="12" customHeight="1">
      <c r="A16" s="9" t="s">
        <v>88</v>
      </c>
      <c r="B16" s="22">
        <v>9</v>
      </c>
      <c r="D16" s="121">
        <f>D15/B15</f>
        <v>0.9821782178217822</v>
      </c>
    </row>
    <row r="17" spans="1:4" ht="12.75" customHeight="1" thickBot="1">
      <c r="A17" s="11" t="s">
        <v>89</v>
      </c>
      <c r="B17" s="24">
        <f>SUM(B15-B16)/B15</f>
        <v>0.9821782178217822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1662</v>
      </c>
      <c r="D19" s="34"/>
    </row>
    <row r="20" spans="1:4" ht="11.25">
      <c r="A20" s="9" t="s">
        <v>91</v>
      </c>
      <c r="B20" s="22">
        <v>1</v>
      </c>
      <c r="D20" s="121"/>
    </row>
    <row r="21" spans="1:2" s="12" customFormat="1" ht="12" thickBot="1">
      <c r="A21" s="9" t="s">
        <v>92</v>
      </c>
      <c r="B21" s="24">
        <f>SUM(B19-B20)/B19</f>
        <v>0.9993983152827918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v>3177</v>
      </c>
    </row>
    <row r="24" spans="1:2" ht="11.25">
      <c r="A24" s="9" t="s">
        <v>94</v>
      </c>
      <c r="B24" s="22">
        <v>2</v>
      </c>
    </row>
    <row r="25" spans="1:2" s="12" customFormat="1" ht="12" thickBot="1">
      <c r="A25" s="9" t="s">
        <v>95</v>
      </c>
      <c r="B25" s="24">
        <f>SUM(B23-B24)/B23</f>
        <v>0.9993704752911552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v>60008</v>
      </c>
      <c r="D27" s="40"/>
    </row>
    <row r="28" spans="1:2" ht="11.25">
      <c r="A28" s="9" t="s">
        <v>98</v>
      </c>
      <c r="B28" s="22">
        <v>328</v>
      </c>
    </row>
    <row r="29" spans="1:2" ht="12" thickBot="1">
      <c r="A29" s="11" t="s">
        <v>99</v>
      </c>
      <c r="B29" s="38">
        <f>B28/B27*100</f>
        <v>0.5465937874950006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253</v>
      </c>
      <c r="D31" s="121">
        <f>B32/B31</f>
        <v>0.9960474308300395</v>
      </c>
    </row>
    <row r="32" spans="1:4" ht="11.25">
      <c r="A32" s="9" t="s">
        <v>102</v>
      </c>
      <c r="B32" s="22">
        <v>252</v>
      </c>
      <c r="D32" s="121"/>
    </row>
    <row r="33" spans="1:2" ht="11.25">
      <c r="A33" s="9" t="s">
        <v>103</v>
      </c>
      <c r="B33" s="22">
        <v>1</v>
      </c>
    </row>
    <row r="34" spans="1:2" ht="12" thickBot="1">
      <c r="A34" s="11" t="s">
        <v>104</v>
      </c>
      <c r="B34" s="39">
        <v>0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75</v>
      </c>
      <c r="D36" s="121">
        <f>B37/B36</f>
        <v>0.9733333333333334</v>
      </c>
    </row>
    <row r="37" spans="1:2" ht="11.25">
      <c r="A37" s="9" t="s">
        <v>107</v>
      </c>
      <c r="B37" s="22">
        <v>73</v>
      </c>
    </row>
    <row r="38" spans="1:2" ht="11.25">
      <c r="A38" s="9" t="s">
        <v>108</v>
      </c>
      <c r="B38" s="22">
        <v>2</v>
      </c>
    </row>
    <row r="39" spans="1:2" ht="12" thickBot="1">
      <c r="A39" s="11" t="s">
        <v>109</v>
      </c>
      <c r="B39" s="39">
        <v>4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0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20">
        <v>40695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v>532</v>
      </c>
      <c r="D7" s="34">
        <f>B7-B8</f>
        <v>517</v>
      </c>
    </row>
    <row r="8" spans="1:4" ht="11.25">
      <c r="A8" s="9" t="s">
        <v>80</v>
      </c>
      <c r="B8" s="22">
        <v>15</v>
      </c>
      <c r="D8" s="121">
        <f>D7/B7</f>
        <v>0.9718045112781954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473</v>
      </c>
      <c r="D11" s="34">
        <f>B11-B12</f>
        <v>435</v>
      </c>
    </row>
    <row r="12" spans="1:4" ht="11.25">
      <c r="A12" s="9" t="s">
        <v>84</v>
      </c>
      <c r="B12" s="22">
        <v>38</v>
      </c>
      <c r="D12" s="121">
        <f>D11/B11</f>
        <v>0.919661733615222</v>
      </c>
    </row>
    <row r="13" spans="1:2" ht="12" thickBot="1">
      <c r="A13" s="9" t="s">
        <v>85</v>
      </c>
      <c r="B13" s="22">
        <v>8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532</v>
      </c>
      <c r="D15" s="34">
        <f>B15-B16</f>
        <v>521</v>
      </c>
    </row>
    <row r="16" spans="1:4" ht="12" customHeight="1">
      <c r="A16" s="9" t="s">
        <v>88</v>
      </c>
      <c r="B16" s="22">
        <v>11</v>
      </c>
      <c r="D16" s="121">
        <f>D15/B15</f>
        <v>0.9793233082706767</v>
      </c>
    </row>
    <row r="17" spans="1:4" ht="12.75" customHeight="1" thickBot="1">
      <c r="A17" s="11" t="s">
        <v>89</v>
      </c>
      <c r="B17" s="24">
        <f>SUM(B15-B16)/B15</f>
        <v>0.9793233082706767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1576</v>
      </c>
      <c r="D19" s="34"/>
    </row>
    <row r="20" spans="1:4" ht="11.25">
      <c r="A20" s="9" t="s">
        <v>91</v>
      </c>
      <c r="B20" s="22">
        <v>1</v>
      </c>
      <c r="D20" s="121"/>
    </row>
    <row r="21" spans="1:2" s="12" customFormat="1" ht="12" thickBot="1">
      <c r="A21" s="9" t="s">
        <v>92</v>
      </c>
      <c r="B21" s="24">
        <f>SUM(B19-B20)/B19</f>
        <v>0.9993654822335025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v>3236</v>
      </c>
    </row>
    <row r="24" spans="1:2" ht="11.25">
      <c r="A24" s="9" t="s">
        <v>94</v>
      </c>
      <c r="B24" s="22">
        <v>3</v>
      </c>
    </row>
    <row r="25" spans="1:2" s="12" customFormat="1" ht="12" thickBot="1">
      <c r="A25" s="9" t="s">
        <v>95</v>
      </c>
      <c r="B25" s="24">
        <f>SUM(B23-B24)/B23</f>
        <v>0.9990729295426453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v>59741</v>
      </c>
      <c r="D27" s="40"/>
    </row>
    <row r="28" spans="1:2" ht="11.25">
      <c r="A28" s="9" t="s">
        <v>98</v>
      </c>
      <c r="B28" s="22">
        <v>361</v>
      </c>
    </row>
    <row r="29" spans="1:2" ht="12" thickBot="1">
      <c r="A29" s="11" t="s">
        <v>99</v>
      </c>
      <c r="B29" s="38">
        <f>B28/B27*100</f>
        <v>0.6042751209387188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285</v>
      </c>
      <c r="D31" s="121">
        <f>B32/B31</f>
        <v>0.9824561403508771</v>
      </c>
    </row>
    <row r="32" spans="1:4" ht="11.25">
      <c r="A32" s="9" t="s">
        <v>102</v>
      </c>
      <c r="B32" s="22">
        <v>280</v>
      </c>
      <c r="D32" s="121"/>
    </row>
    <row r="33" spans="1:2" ht="11.25">
      <c r="A33" s="9" t="s">
        <v>103</v>
      </c>
      <c r="B33" s="22">
        <v>5</v>
      </c>
    </row>
    <row r="34" spans="1:2" ht="12" thickBot="1">
      <c r="A34" s="11" t="s">
        <v>104</v>
      </c>
      <c r="B34" s="39">
        <v>0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76</v>
      </c>
      <c r="D36" s="121">
        <f>B37/B36</f>
        <v>0.9473684210526315</v>
      </c>
    </row>
    <row r="37" spans="1:2" ht="11.25">
      <c r="A37" s="9" t="s">
        <v>107</v>
      </c>
      <c r="B37" s="22">
        <v>72</v>
      </c>
    </row>
    <row r="38" spans="1:2" ht="11.25">
      <c r="A38" s="9" t="s">
        <v>108</v>
      </c>
      <c r="B38" s="22">
        <v>4</v>
      </c>
    </row>
    <row r="39" spans="1:2" ht="12" thickBot="1">
      <c r="A39" s="11" t="s">
        <v>109</v>
      </c>
      <c r="B39" s="39">
        <v>2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1.140625" style="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124" t="s">
        <v>126</v>
      </c>
    </row>
    <row r="6" spans="1:2" ht="12">
      <c r="A6" s="8" t="s">
        <v>78</v>
      </c>
      <c r="B6" s="21"/>
    </row>
    <row r="7" spans="1:4" ht="11.25">
      <c r="A7" s="9" t="s">
        <v>79</v>
      </c>
      <c r="B7" s="22">
        <f>'SUMMARY APR'!B7+'SUMMARY MAY'!B7+'SUMMARY JUN'!B7</f>
        <v>1576</v>
      </c>
      <c r="D7" s="34">
        <f>B7-B8</f>
        <v>1526</v>
      </c>
    </row>
    <row r="8" spans="1:4" ht="11.25">
      <c r="A8" s="9" t="s">
        <v>80</v>
      </c>
      <c r="B8" s="22">
        <f>'SUMMARY APR'!B8+'SUMMARY MAY'!B8+'SUMMARY JUN'!B8</f>
        <v>50</v>
      </c>
      <c r="D8" s="121">
        <f>D7/B7</f>
        <v>0.9682741116751269</v>
      </c>
    </row>
    <row r="9" spans="1:2" ht="12" thickBot="1">
      <c r="A9" s="9" t="s">
        <v>81</v>
      </c>
      <c r="B9" s="22">
        <f>'SUMMARY APR'!B9+'SUMMARY MAY'!B9+'SUMMARY JUN'!B9</f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f>'SUMMARY APR'!B11+'SUMMARY MAY'!B11+'SUMMARY JUN'!B11</f>
        <v>1417</v>
      </c>
      <c r="D11" s="34">
        <f>B11-B12</f>
        <v>1297</v>
      </c>
    </row>
    <row r="12" spans="1:4" ht="11.25">
      <c r="A12" s="9" t="s">
        <v>84</v>
      </c>
      <c r="B12" s="22">
        <f>'SUMMARY APR'!B12+'SUMMARY MAY'!B12+'SUMMARY JUN'!B12</f>
        <v>120</v>
      </c>
      <c r="D12" s="121">
        <f>D11/B11</f>
        <v>0.9153140437544107</v>
      </c>
    </row>
    <row r="13" spans="1:2" ht="12" thickBot="1">
      <c r="A13" s="9" t="s">
        <v>85</v>
      </c>
      <c r="B13" s="22">
        <f>'SUMMARY APR'!B13+'SUMMARY MAY'!B13+'SUMMARY JUN'!B13</f>
        <v>31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f>'SUMMARY APR'!B15+'SUMMARY MAY'!B15+'SUMMARY JUN'!B15</f>
        <v>1576</v>
      </c>
      <c r="D15" s="34">
        <f>B15-B16</f>
        <v>1545</v>
      </c>
    </row>
    <row r="16" spans="1:4" ht="12" customHeight="1">
      <c r="A16" s="9" t="s">
        <v>88</v>
      </c>
      <c r="B16" s="22">
        <f>'SUMMARY APR'!B16+'SUMMARY MAY'!B16+'SUMMARY JUN'!B16</f>
        <v>31</v>
      </c>
      <c r="D16" s="121">
        <f>D15/B15</f>
        <v>0.9803299492385786</v>
      </c>
    </row>
    <row r="17" spans="1:4" ht="12.75" customHeight="1" thickBot="1">
      <c r="A17" s="11" t="s">
        <v>89</v>
      </c>
      <c r="B17" s="24">
        <f>SUM(B15-B16)/B15</f>
        <v>0.9803299492385786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f>'SUMMARY APR'!B19+'SUMMARY MAY'!B19+'SUMMARY JUN'!B19</f>
        <v>4922</v>
      </c>
      <c r="D19" s="34"/>
    </row>
    <row r="20" spans="1:4" ht="11.25">
      <c r="A20" s="9" t="s">
        <v>91</v>
      </c>
      <c r="B20" s="22">
        <f>'SUMMARY APR'!B20+'SUMMARY MAY'!B20+'SUMMARY JUN'!B20</f>
        <v>4</v>
      </c>
      <c r="D20" s="121"/>
    </row>
    <row r="21" spans="1:2" s="12" customFormat="1" ht="12" thickBot="1">
      <c r="A21" s="9" t="s">
        <v>92</v>
      </c>
      <c r="B21" s="24">
        <f>SUM(B19-B20)/B19</f>
        <v>0.9991873222267371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f>'SUMMARY APR'!B23+'SUMMARY MAY'!B23+'SUMMARY JUN'!B23</f>
        <v>9617</v>
      </c>
    </row>
    <row r="24" spans="1:2" ht="11.25">
      <c r="A24" s="9" t="s">
        <v>94</v>
      </c>
      <c r="B24" s="22">
        <f>'SUMMARY APR'!B24+'SUMMARY MAY'!B24+'SUMMARY JUN'!B24</f>
        <v>7</v>
      </c>
    </row>
    <row r="25" spans="1:2" s="12" customFormat="1" ht="12" thickBot="1">
      <c r="A25" s="9" t="s">
        <v>95</v>
      </c>
      <c r="B25" s="24">
        <f>SUM(B23-B24)/B23</f>
        <v>0.9992721222834564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f>'SUMMARY APR'!B27+'SUMMARY MAY'!B27+'SUMMARY JUN'!B27</f>
        <v>180099</v>
      </c>
      <c r="D27" s="40"/>
    </row>
    <row r="28" spans="1:2" ht="11.25">
      <c r="A28" s="9" t="s">
        <v>98</v>
      </c>
      <c r="B28" s="22">
        <f>'SUMMARY APR'!B28+'SUMMARY MAY'!B28+'SUMMARY JUN'!B28</f>
        <v>1085</v>
      </c>
    </row>
    <row r="29" spans="1:2" ht="12" thickBot="1">
      <c r="A29" s="11" t="s">
        <v>99</v>
      </c>
      <c r="B29" s="38">
        <f>B28/B27*100</f>
        <v>0.6024464322400457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f>'SUMMARY APR'!B31+'SUMMARY MAY'!B31+'SUMMARY JUN'!B31</f>
        <v>838</v>
      </c>
      <c r="D31" s="121">
        <f>B32/B31</f>
        <v>0.9856801909307876</v>
      </c>
    </row>
    <row r="32" spans="1:4" ht="11.25">
      <c r="A32" s="9" t="s">
        <v>102</v>
      </c>
      <c r="B32" s="22">
        <f>'SUMMARY APR'!B32+'SUMMARY MAY'!B32+'SUMMARY JUN'!B32</f>
        <v>826</v>
      </c>
      <c r="D32" s="121"/>
    </row>
    <row r="33" spans="1:2" ht="11.25">
      <c r="A33" s="9" t="s">
        <v>103</v>
      </c>
      <c r="B33" s="22">
        <f>'SUMMARY APR'!B33+'SUMMARY MAY'!B33+'SUMMARY JUN'!B33</f>
        <v>12</v>
      </c>
    </row>
    <row r="34" spans="1:2" ht="12" thickBot="1">
      <c r="A34" s="11" t="s">
        <v>104</v>
      </c>
      <c r="B34" s="22">
        <f>'SUMMARY APR'!B34+'SUMMARY MAY'!B34+'SUMMARY JUN'!B34</f>
        <v>2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f>'SUMMARY APR'!B36+'SUMMARY MAY'!B36+'SUMMARY JUN'!B36</f>
        <v>247</v>
      </c>
      <c r="D36" s="121">
        <f>B37/B36</f>
        <v>0.9554655870445344</v>
      </c>
    </row>
    <row r="37" spans="1:2" ht="11.25">
      <c r="A37" s="9" t="s">
        <v>107</v>
      </c>
      <c r="B37" s="22">
        <f>'SUMMARY APR'!B37+'SUMMARY MAY'!B37+'SUMMARY JUN'!B37</f>
        <v>236</v>
      </c>
    </row>
    <row r="38" spans="1:2" ht="11.25">
      <c r="A38" s="9" t="s">
        <v>108</v>
      </c>
      <c r="B38" s="22">
        <f>'SUMMARY APR'!B38+'SUMMARY MAY'!B38+'SUMMARY JUN'!B38</f>
        <v>11</v>
      </c>
    </row>
    <row r="39" spans="1:2" ht="12" thickBot="1">
      <c r="A39" s="11" t="s">
        <v>109</v>
      </c>
      <c r="B39" s="22">
        <f>'SUMMARY APR'!B39+'SUMMARY MAY'!B39+'SUMMARY JUN'!B39</f>
        <v>7</v>
      </c>
    </row>
    <row r="40" spans="1:2" ht="12" thickBot="1">
      <c r="A40" s="13" t="s">
        <v>110</v>
      </c>
      <c r="B40" s="26" t="s">
        <v>111</v>
      </c>
    </row>
    <row r="41" spans="1:2" ht="13.5" customHeight="1" thickBot="1">
      <c r="A41" s="14" t="s">
        <v>120</v>
      </c>
      <c r="B41" s="27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0.140625" style="16" customWidth="1"/>
    <col min="3" max="16384" width="9.140625" style="6" customWidth="1"/>
  </cols>
  <sheetData>
    <row r="1" spans="1:2" ht="13.5" customHeight="1">
      <c r="A1" s="204" t="s">
        <v>76</v>
      </c>
      <c r="B1" s="205"/>
    </row>
    <row r="2" spans="1:2" ht="12">
      <c r="A2" s="206" t="s">
        <v>112</v>
      </c>
      <c r="B2" s="207"/>
    </row>
    <row r="3" spans="1:2" ht="12">
      <c r="A3" s="206">
        <v>2011</v>
      </c>
      <c r="B3" s="207"/>
    </row>
    <row r="4" spans="1:2" ht="12" thickBot="1">
      <c r="A4" s="208"/>
      <c r="B4" s="209"/>
    </row>
    <row r="5" spans="1:2" ht="12" thickBot="1">
      <c r="A5" s="7" t="s">
        <v>77</v>
      </c>
      <c r="B5" s="90">
        <v>40725</v>
      </c>
    </row>
    <row r="6" spans="1:2" ht="12">
      <c r="A6" s="8" t="s">
        <v>78</v>
      </c>
      <c r="B6" s="91"/>
    </row>
    <row r="7" spans="1:4" ht="11.25">
      <c r="A7" s="9" t="s">
        <v>79</v>
      </c>
      <c r="B7" s="22">
        <v>291</v>
      </c>
      <c r="D7" s="34">
        <f>B7-B8</f>
        <v>281</v>
      </c>
    </row>
    <row r="8" spans="1:4" ht="11.25">
      <c r="A8" s="9" t="s">
        <v>80</v>
      </c>
      <c r="B8" s="22">
        <v>10</v>
      </c>
      <c r="D8" s="121">
        <f>D7/B7</f>
        <v>0.9656357388316151</v>
      </c>
    </row>
    <row r="9" spans="1:2" ht="12" thickBot="1">
      <c r="A9" s="9" t="s">
        <v>81</v>
      </c>
      <c r="B9" s="22">
        <v>0</v>
      </c>
    </row>
    <row r="10" spans="1:2" ht="12">
      <c r="A10" s="8" t="s">
        <v>82</v>
      </c>
      <c r="B10" s="23"/>
    </row>
    <row r="11" spans="1:4" ht="11.25">
      <c r="A11" s="9" t="s">
        <v>83</v>
      </c>
      <c r="B11" s="22">
        <v>780</v>
      </c>
      <c r="D11" s="34">
        <f>B11-B12</f>
        <v>740</v>
      </c>
    </row>
    <row r="12" spans="1:4" ht="11.25">
      <c r="A12" s="9" t="s">
        <v>84</v>
      </c>
      <c r="B12" s="22">
        <v>40</v>
      </c>
      <c r="D12" s="121">
        <f>D11/B11</f>
        <v>0.9487179487179487</v>
      </c>
    </row>
    <row r="13" spans="1:2" ht="12" thickBot="1">
      <c r="A13" s="9" t="s">
        <v>85</v>
      </c>
      <c r="B13" s="22">
        <v>4</v>
      </c>
    </row>
    <row r="14" spans="1:2" ht="12">
      <c r="A14" s="10" t="s">
        <v>86</v>
      </c>
      <c r="B14" s="23"/>
    </row>
    <row r="15" spans="1:4" ht="12" customHeight="1">
      <c r="A15" s="9" t="s">
        <v>87</v>
      </c>
      <c r="B15" s="22">
        <v>291</v>
      </c>
      <c r="D15" s="34">
        <f>B15-B16</f>
        <v>285</v>
      </c>
    </row>
    <row r="16" spans="1:4" ht="12" customHeight="1">
      <c r="A16" s="9" t="s">
        <v>88</v>
      </c>
      <c r="B16" s="22">
        <v>6</v>
      </c>
      <c r="D16" s="121">
        <f>D15/B15</f>
        <v>0.979381443298969</v>
      </c>
    </row>
    <row r="17" spans="1:4" ht="12.75" customHeight="1" thickBot="1">
      <c r="A17" s="11" t="s">
        <v>89</v>
      </c>
      <c r="B17" s="24">
        <f>SUM(B15-B16)/B15</f>
        <v>0.979381443298969</v>
      </c>
      <c r="D17" s="122"/>
    </row>
    <row r="18" spans="1:2" ht="12">
      <c r="A18" s="10" t="s">
        <v>90</v>
      </c>
      <c r="B18" s="37"/>
    </row>
    <row r="19" spans="1:4" ht="11.25">
      <c r="A19" s="9" t="s">
        <v>87</v>
      </c>
      <c r="B19" s="22">
        <v>1328</v>
      </c>
      <c r="D19" s="34"/>
    </row>
    <row r="20" spans="1:4" ht="11.25">
      <c r="A20" s="9" t="s">
        <v>91</v>
      </c>
      <c r="B20" s="22">
        <v>0</v>
      </c>
      <c r="D20" s="121"/>
    </row>
    <row r="21" spans="1:2" s="12" customFormat="1" ht="12" thickBot="1">
      <c r="A21" s="9" t="s">
        <v>92</v>
      </c>
      <c r="B21" s="24">
        <f>SUM(B19-B20)/B19</f>
        <v>1</v>
      </c>
    </row>
    <row r="22" spans="1:2" ht="12">
      <c r="A22" s="10" t="s">
        <v>93</v>
      </c>
      <c r="B22" s="37"/>
    </row>
    <row r="23" spans="1:2" ht="11.25">
      <c r="A23" s="9" t="s">
        <v>87</v>
      </c>
      <c r="B23" s="22">
        <v>3012</v>
      </c>
    </row>
    <row r="24" spans="1:2" ht="11.25">
      <c r="A24" s="9" t="s">
        <v>94</v>
      </c>
      <c r="B24" s="22">
        <v>2</v>
      </c>
    </row>
    <row r="25" spans="1:2" s="12" customFormat="1" ht="12" thickBot="1">
      <c r="A25" s="9" t="s">
        <v>95</v>
      </c>
      <c r="B25" s="24">
        <f>SUM(B23-B24)/B23</f>
        <v>0.99933598937583</v>
      </c>
    </row>
    <row r="26" spans="1:2" ht="12">
      <c r="A26" s="10" t="s">
        <v>96</v>
      </c>
      <c r="B26" s="79"/>
    </row>
    <row r="27" spans="1:4" ht="12">
      <c r="A27" s="9" t="s">
        <v>97</v>
      </c>
      <c r="B27" s="22">
        <v>58407</v>
      </c>
      <c r="D27" s="40"/>
    </row>
    <row r="28" spans="1:2" ht="11.25">
      <c r="A28" s="9" t="s">
        <v>98</v>
      </c>
      <c r="B28" s="22">
        <v>706</v>
      </c>
    </row>
    <row r="29" spans="1:2" ht="12" thickBot="1">
      <c r="A29" s="11" t="s">
        <v>99</v>
      </c>
      <c r="B29" s="38">
        <f>B28/B27*100</f>
        <v>1.2087592240656087</v>
      </c>
    </row>
    <row r="30" spans="1:4" ht="12">
      <c r="A30" s="10" t="s">
        <v>100</v>
      </c>
      <c r="B30" s="23"/>
      <c r="D30" s="34"/>
    </row>
    <row r="31" spans="1:4" ht="11.25">
      <c r="A31" s="9" t="s">
        <v>101</v>
      </c>
      <c r="B31" s="22">
        <v>461</v>
      </c>
      <c r="D31" s="121">
        <f>B32/B31</f>
        <v>0.9869848156182213</v>
      </c>
    </row>
    <row r="32" spans="1:5" ht="11.25">
      <c r="A32" s="9" t="s">
        <v>102</v>
      </c>
      <c r="B32" s="22">
        <v>455</v>
      </c>
      <c r="D32" s="121"/>
      <c r="E32" s="34"/>
    </row>
    <row r="33" spans="1:2" ht="11.25">
      <c r="A33" s="9" t="s">
        <v>103</v>
      </c>
      <c r="B33" s="22">
        <v>6</v>
      </c>
    </row>
    <row r="34" spans="1:2" ht="12" thickBot="1">
      <c r="A34" s="11" t="s">
        <v>104</v>
      </c>
      <c r="B34" s="39">
        <v>0</v>
      </c>
    </row>
    <row r="35" spans="1:2" ht="12">
      <c r="A35" s="10" t="s">
        <v>105</v>
      </c>
      <c r="B35" s="37"/>
    </row>
    <row r="36" spans="1:4" ht="11.25">
      <c r="A36" s="9" t="s">
        <v>106</v>
      </c>
      <c r="B36" s="22">
        <v>245</v>
      </c>
      <c r="D36" s="121">
        <f>B37/B36</f>
        <v>1</v>
      </c>
    </row>
    <row r="37" spans="1:2" ht="11.25">
      <c r="A37" s="9" t="s">
        <v>107</v>
      </c>
      <c r="B37" s="22">
        <v>245</v>
      </c>
    </row>
    <row r="38" spans="1:2" ht="11.25">
      <c r="A38" s="9" t="s">
        <v>108</v>
      </c>
      <c r="B38" s="22">
        <v>0</v>
      </c>
    </row>
    <row r="39" spans="1:2" ht="12" thickBot="1">
      <c r="A39" s="11" t="s">
        <v>109</v>
      </c>
      <c r="B39" s="39">
        <v>1</v>
      </c>
    </row>
    <row r="40" spans="1:2" ht="12" thickBot="1">
      <c r="A40" s="13" t="s">
        <v>110</v>
      </c>
      <c r="B40" s="92" t="s">
        <v>111</v>
      </c>
    </row>
    <row r="41" spans="1:2" ht="13.5" customHeight="1" thickBot="1">
      <c r="A41" s="14" t="s">
        <v>120</v>
      </c>
      <c r="B41" s="93" t="s">
        <v>111</v>
      </c>
    </row>
    <row r="42" ht="12" thickTop="1"/>
    <row r="44" spans="1:2" s="16" customFormat="1" ht="11.25">
      <c r="A44" s="15"/>
      <c r="B44" s="15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Quality of Service</dc:title>
  <dc:subject/>
  <dc:creator>Sprint -- UTNW</dc:creator>
  <cp:keywords/>
  <dc:description/>
  <cp:lastModifiedBy>Peterson, Maura</cp:lastModifiedBy>
  <cp:lastPrinted>2012-10-11T21:22:30Z</cp:lastPrinted>
  <dcterms:created xsi:type="dcterms:W3CDTF">1998-02-11T21:19:51Z</dcterms:created>
  <dcterms:modified xsi:type="dcterms:W3CDTF">2012-10-11T21:22:33Z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Compliance</vt:lpwstr>
  </property>
  <property fmtid="{D5CDD505-2E9C-101B-9397-08002B2CF9AE}" pid="4" name="IsHighlyConfidential">
    <vt:lpwstr>0</vt:lpwstr>
  </property>
  <property fmtid="{D5CDD505-2E9C-101B-9397-08002B2CF9AE}" pid="5" name="DocketNumber">
    <vt:lpwstr>921192</vt:lpwstr>
  </property>
  <property fmtid="{D5CDD505-2E9C-101B-9397-08002B2CF9AE}" pid="6" name="IsConfidential">
    <vt:lpwstr>0</vt:lpwstr>
  </property>
  <property fmtid="{D5CDD505-2E9C-101B-9397-08002B2CF9AE}" pid="7" name="Date1">
    <vt:lpwstr>2012-10-11T00:00:00Z</vt:lpwstr>
  </property>
  <property fmtid="{D5CDD505-2E9C-101B-9397-08002B2CF9AE}" pid="8" name="CaseType">
    <vt:lpwstr>Rulemaking</vt:lpwstr>
  </property>
  <property fmtid="{D5CDD505-2E9C-101B-9397-08002B2CF9AE}" pid="9" name="OpenedDate">
    <vt:lpwstr>1992-10-19T00:00:00Z</vt:lpwstr>
  </property>
  <property fmtid="{D5CDD505-2E9C-101B-9397-08002B2CF9AE}" pid="10" name="Prefix">
    <vt:lpwstr>UT</vt:lpwstr>
  </property>
  <property fmtid="{D5CDD505-2E9C-101B-9397-08002B2CF9AE}" pid="11" name="CaseCompanyNames">
    <vt:lpwstr/>
  </property>
  <property fmtid="{D5CDD505-2E9C-101B-9397-08002B2CF9AE}" pid="12" name="IndustryCode">
    <vt:lpwstr>170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