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55"/>
  </bookViews>
  <sheets>
    <sheet name="Page 5.2" sheetId="1" r:id="rId1"/>
  </sheets>
  <externalReferences>
    <externalReference r:id="rId2"/>
    <externalReference r:id="rId3"/>
  </externalReferences>
  <definedNames>
    <definedName name="_Order1">255</definedName>
    <definedName name="_Order2">0</definedName>
    <definedName name="DispatchSum">"GRID Thermal Generation!R2C1:R4C2"</definedName>
    <definedName name="MidC">[1]lookup!$C$90:$D$99</definedName>
    <definedName name="_xlnm.Print_Area" localSheetId="0">'Page 5.2'!$A$1:$J$62</definedName>
    <definedName name="Purchases">[1]lookup!$C$20:$D$63</definedName>
    <definedName name="QFs">[1]lookup!$C$65:$D$88</definedName>
    <definedName name="RevenueSum">"GRID Thermal Revenue!R2C1:R4C2"</definedName>
    <definedName name="Sales">[1]lookup!$C$3:$D$18</definedName>
    <definedName name="SAPBEXrevision">1</definedName>
    <definedName name="SAPBEXsysID">"BWP"</definedName>
    <definedName name="SAPBEXwbID">"45FIHJWMI3GHFVKWLVCY66MTN"</definedName>
    <definedName name="Storage">[1]lookup!$C$101:$D$118</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 l="1"/>
  <c r="F33" i="1"/>
  <c r="D33" i="1"/>
  <c r="B33" i="1"/>
  <c r="F32" i="1"/>
  <c r="D32" i="1"/>
  <c r="B32" i="1"/>
  <c r="B31" i="1"/>
  <c r="B29" i="1"/>
  <c r="F28" i="1"/>
  <c r="D28" i="1"/>
  <c r="B28" i="1"/>
  <c r="F27" i="1"/>
  <c r="D27" i="1"/>
  <c r="B27" i="1"/>
  <c r="F26" i="1"/>
  <c r="D26" i="1"/>
  <c r="B26" i="1"/>
  <c r="F25" i="1"/>
  <c r="D25" i="1"/>
  <c r="B25" i="1"/>
  <c r="B24" i="1"/>
  <c r="B22" i="1"/>
  <c r="F21" i="1"/>
  <c r="D21" i="1"/>
  <c r="B21" i="1"/>
  <c r="F20" i="1"/>
  <c r="D20" i="1"/>
  <c r="B20" i="1"/>
  <c r="F19" i="1"/>
  <c r="D19" i="1"/>
  <c r="F18" i="1"/>
  <c r="D18" i="1"/>
  <c r="B18" i="1"/>
  <c r="F17" i="1"/>
  <c r="D17" i="1"/>
  <c r="B17" i="1"/>
  <c r="F16" i="1"/>
  <c r="D16" i="1"/>
  <c r="B16" i="1"/>
  <c r="B15" i="1"/>
  <c r="B13" i="1"/>
  <c r="F12" i="1"/>
  <c r="D12" i="1"/>
  <c r="B12" i="1"/>
  <c r="F11" i="1"/>
  <c r="D11" i="1"/>
  <c r="B11" i="1"/>
  <c r="F10" i="1"/>
  <c r="D10" i="1"/>
  <c r="B10" i="1"/>
  <c r="B9" i="1"/>
  <c r="I27" i="1" l="1"/>
  <c r="I33" i="1"/>
  <c r="I32" i="1"/>
  <c r="I28" i="1"/>
  <c r="I26" i="1"/>
  <c r="I25" i="1"/>
  <c r="I21" i="1"/>
  <c r="I20" i="1"/>
  <c r="I19" i="1"/>
  <c r="I18" i="1"/>
  <c r="I17" i="1"/>
  <c r="F22" i="1"/>
  <c r="I12" i="1"/>
  <c r="I11" i="1"/>
  <c r="I10" i="1"/>
  <c r="I29" i="1" l="1"/>
  <c r="I13" i="1"/>
  <c r="F29" i="1"/>
  <c r="F34" i="1"/>
  <c r="I16" i="1"/>
  <c r="I22" i="1" s="1"/>
  <c r="F13" i="1"/>
  <c r="I34" i="1"/>
  <c r="F36" i="1" l="1"/>
  <c r="I36" i="1"/>
</calcChain>
</file>

<file path=xl/sharedStrings.xml><?xml version="1.0" encoding="utf-8"?>
<sst xmlns="http://schemas.openxmlformats.org/spreadsheetml/2006/main" count="78" uniqueCount="22">
  <si>
    <t>Net Power Costs - Pro Forma</t>
  </si>
  <si>
    <t>TOTAL</t>
  </si>
  <si>
    <t>WASHINGTON</t>
  </si>
  <si>
    <t>ACCOUNT</t>
  </si>
  <si>
    <t>TYPE</t>
  </si>
  <si>
    <t>COMPANY</t>
  </si>
  <si>
    <t>FACTOR</t>
  </si>
  <si>
    <t>FACTOR %</t>
  </si>
  <si>
    <t>REF #</t>
  </si>
  <si>
    <t>Normalizing Adjustment:</t>
  </si>
  <si>
    <t>WA</t>
  </si>
  <si>
    <t>Remove - WA Qualifying Facilities</t>
  </si>
  <si>
    <t>Total Net Power Cost Adjustment - Pro Forma</t>
  </si>
  <si>
    <t>Description of Adjustment</t>
  </si>
  <si>
    <t>5.1.1</t>
  </si>
  <si>
    <t>PRO</t>
  </si>
  <si>
    <t>Situs</t>
  </si>
  <si>
    <t>ALLOCATED</t>
  </si>
  <si>
    <t>PAGE</t>
  </si>
  <si>
    <t>PacifiCorp</t>
  </si>
  <si>
    <t>Washington General Rate Case - 2021</t>
  </si>
  <si>
    <t>The net power cost adjustment projects power costs by adjusting sales for resale, purchase power, wheeling and fuel in a manner consistent with the contractual terms of sales and purchase agreements, and normal hydro and weather conditions and incorporating changes agreed to in the WIJAM MOU. This adjustment reflects pro forma power costs for the 12 months ending December 2021.  The use of pro forma net power costs in results is consistent with approved treatment in prior rate cases, including the Company's 2010, 2011, 2013, and 2014 rate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</si>
</sst>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_);_(* \(#,##0.0\);_(* &quot;-&quot;_);_(@_)"/>
    <numFmt numFmtId="166" formatCode="0.0000%"/>
  </numFmts>
  <fonts count="4" x14ac:knownFonts="1">
    <font>
      <sz val="11"/>
      <color theme="1"/>
      <name val="Calibri"/>
      <family val="2"/>
      <scheme val="minor"/>
    </font>
    <font>
      <sz val="10"/>
      <name val="Arial"/>
      <family val="2"/>
    </font>
    <font>
      <b/>
      <sz val="10"/>
      <name val="Arial"/>
      <family val="2"/>
    </font>
    <font>
      <u val="singleAccounting"/>
      <sz val="10"/>
      <name val="Arial"/>
      <family val="2"/>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cellStyleXfs>
  <cellXfs count="30">
    <xf numFmtId="0" fontId="0" fillId="0" borderId="0" xfId="0"/>
    <xf numFmtId="41" fontId="1" fillId="0" borderId="0" xfId="3" applyFont="1" applyFill="1"/>
    <xf numFmtId="0" fontId="1" fillId="0" borderId="0" xfId="3" quotePrefix="1" applyNumberFormat="1" applyFont="1" applyFill="1" applyAlignment="1">
      <alignment horizontal="center"/>
    </xf>
    <xf numFmtId="41" fontId="2" fillId="0" borderId="0" xfId="3" applyFont="1" applyFill="1"/>
    <xf numFmtId="41" fontId="3" fillId="0" borderId="0" xfId="3" applyFont="1" applyFill="1" applyAlignment="1">
      <alignment horizontal="center"/>
    </xf>
    <xf numFmtId="164" fontId="3" fillId="0" borderId="0" xfId="1" applyNumberFormat="1" applyFont="1" applyFill="1" applyAlignment="1">
      <alignment horizontal="center"/>
    </xf>
    <xf numFmtId="0" fontId="3" fillId="0" borderId="0" xfId="3" applyNumberFormat="1" applyFont="1" applyFill="1" applyAlignment="1">
      <alignment horizontal="center"/>
    </xf>
    <xf numFmtId="41" fontId="1" fillId="0" borderId="0" xfId="3" applyFont="1" applyFill="1" applyAlignment="1">
      <alignment horizontal="left" indent="1"/>
    </xf>
    <xf numFmtId="41" fontId="1" fillId="0" borderId="0" xfId="3" applyFont="1" applyFill="1" applyAlignment="1">
      <alignment horizontal="center"/>
    </xf>
    <xf numFmtId="164" fontId="1" fillId="0" borderId="0" xfId="1" applyNumberFormat="1" applyFont="1" applyFill="1"/>
    <xf numFmtId="165" fontId="1" fillId="0" borderId="0" xfId="3" applyNumberFormat="1" applyFont="1" applyFill="1"/>
    <xf numFmtId="164" fontId="1" fillId="0" borderId="0" xfId="1" applyNumberFormat="1" applyFont="1" applyFill="1" applyAlignment="1">
      <alignment horizontal="center"/>
    </xf>
    <xf numFmtId="0" fontId="1" fillId="0" borderId="0" xfId="3" applyNumberFormat="1" applyFont="1" applyFill="1" applyAlignment="1">
      <alignment horizontal="center"/>
    </xf>
    <xf numFmtId="41" fontId="1" fillId="0" borderId="0" xfId="3" quotePrefix="1" applyFont="1" applyFill="1" applyAlignment="1">
      <alignment horizontal="center"/>
    </xf>
    <xf numFmtId="166" fontId="1" fillId="0" borderId="0" xfId="2" applyNumberFormat="1" applyFont="1" applyFill="1" applyAlignment="1">
      <alignment horizontal="center"/>
    </xf>
    <xf numFmtId="164" fontId="1" fillId="0" borderId="1" xfId="1" applyNumberFormat="1" applyFont="1" applyFill="1" applyBorder="1"/>
    <xf numFmtId="164" fontId="1" fillId="0" borderId="0" xfId="1" applyNumberFormat="1" applyFont="1" applyFill="1" applyBorder="1"/>
    <xf numFmtId="41" fontId="1" fillId="0" borderId="0" xfId="3" applyFont="1" applyFill="1" applyBorder="1"/>
    <xf numFmtId="41" fontId="1" fillId="0" borderId="0" xfId="3" applyFont="1" applyFill="1" applyBorder="1" applyAlignment="1">
      <alignment horizontal="center"/>
    </xf>
    <xf numFmtId="41" fontId="2" fillId="0" borderId="0" xfId="3" applyFont="1" applyFill="1" applyBorder="1" applyProtection="1">
      <protection locked="0"/>
    </xf>
    <xf numFmtId="41" fontId="1" fillId="0" borderId="0" xfId="3" applyFont="1" applyFill="1" applyAlignment="1">
      <alignment horizontal="right"/>
    </xf>
    <xf numFmtId="41" fontId="1" fillId="0" borderId="2" xfId="3" applyFont="1" applyFill="1" applyBorder="1"/>
    <xf numFmtId="41" fontId="1" fillId="0" borderId="5" xfId="3" applyFont="1" applyFill="1" applyBorder="1"/>
    <xf numFmtId="41" fontId="1" fillId="0" borderId="7" xfId="3" applyFont="1" applyFill="1" applyBorder="1"/>
    <xf numFmtId="0" fontId="1" fillId="0" borderId="3" xfId="3" applyNumberFormat="1" applyFont="1" applyFill="1" applyBorder="1" applyAlignment="1">
      <alignment horizontal="left" vertical="top" wrapText="1"/>
    </xf>
    <xf numFmtId="0" fontId="1" fillId="0" borderId="4" xfId="3" applyNumberFormat="1" applyFont="1" applyFill="1" applyBorder="1" applyAlignment="1">
      <alignment horizontal="left" vertical="top" wrapText="1"/>
    </xf>
    <xf numFmtId="0" fontId="1" fillId="0" borderId="0" xfId="3" applyNumberFormat="1" applyFont="1" applyFill="1" applyBorder="1" applyAlignment="1">
      <alignment horizontal="left" vertical="top" wrapText="1"/>
    </xf>
    <xf numFmtId="0" fontId="1" fillId="0" borderId="6" xfId="3" applyNumberFormat="1" applyFont="1" applyFill="1" applyBorder="1" applyAlignment="1">
      <alignment horizontal="left" vertical="top" wrapText="1"/>
    </xf>
    <xf numFmtId="0" fontId="1" fillId="0" borderId="8" xfId="3" applyNumberFormat="1" applyFont="1" applyFill="1" applyBorder="1" applyAlignment="1">
      <alignment horizontal="left" vertical="top" wrapText="1"/>
    </xf>
    <xf numFmtId="0" fontId="1" fillId="0" borderId="9" xfId="3" applyNumberFormat="1" applyFont="1" applyFill="1" applyBorder="1" applyAlignment="1">
      <alignment horizontal="left" vertical="top" wrapText="1"/>
    </xf>
  </cellXfs>
  <cellStyles count="4">
    <cellStyle name="Comma" xfId="1" builtinId="3"/>
    <cellStyle name="Normal" xfId="0" builtinId="0"/>
    <cellStyle name="Normal_5.1 NPC Adj WA " xfId="3"/>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x%20WA%20Reg\___2021%20WA%20Rate%20Case\Workpapers\Non-CONF\McCoy\5%20-%20NPC\5-1%20-%20Net%20Power%20Costs%20-%20Rest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5.1"/>
      <sheetName val="Page 5.1.1"/>
      <sheetName val="Page 5.1.2"/>
      <sheetName val="Page 5.1.3"/>
      <sheetName val="Page 5.1.4"/>
    </sheetNames>
    <sheetDataSet>
      <sheetData sheetId="0"/>
      <sheetData sheetId="1">
        <row r="14">
          <cell r="A14" t="str">
            <v>Sales for Resale  (Account 447)</v>
          </cell>
        </row>
        <row r="15">
          <cell r="A15" t="str">
            <v>Existing Firm Sales - Pacific</v>
          </cell>
          <cell r="B15" t="str">
            <v>447NPC</v>
          </cell>
          <cell r="P15">
            <v>0</v>
          </cell>
        </row>
        <row r="16">
          <cell r="A16" t="str">
            <v>Post-Merger Firm Sales</v>
          </cell>
          <cell r="B16" t="str">
            <v>447NPC</v>
          </cell>
          <cell r="P16">
            <v>-14800952.647608532</v>
          </cell>
        </row>
        <row r="17">
          <cell r="A17" t="str">
            <v>Non-Firm Sales</v>
          </cell>
          <cell r="B17" t="str">
            <v>447NPC</v>
          </cell>
          <cell r="P17">
            <v>0</v>
          </cell>
        </row>
        <row r="18">
          <cell r="A18" t="str">
            <v>Total Sales for Resale</v>
          </cell>
        </row>
        <row r="20">
          <cell r="A20" t="str">
            <v>Purchased Power (Account 555)</v>
          </cell>
        </row>
        <row r="21">
          <cell r="A21" t="str">
            <v>Existing Firm Demand - Pacific</v>
          </cell>
          <cell r="B21" t="str">
            <v>555NPC</v>
          </cell>
          <cell r="P21">
            <v>-51010.381429092427</v>
          </cell>
        </row>
        <row r="22">
          <cell r="A22" t="str">
            <v>Existing Firm Energy - Pacific</v>
          </cell>
          <cell r="B22" t="str">
            <v>555NPC</v>
          </cell>
          <cell r="P22">
            <v>-129385.73364596636</v>
          </cell>
        </row>
        <row r="23">
          <cell r="A23" t="str">
            <v>Existing Firm Energy - Utah</v>
          </cell>
          <cell r="B23" t="str">
            <v>555NPC</v>
          </cell>
          <cell r="P23">
            <v>128810.2550620472</v>
          </cell>
        </row>
        <row r="24">
          <cell r="B24" t="str">
            <v>555NPC</v>
          </cell>
          <cell r="P24">
            <v>-6961.5282000000007</v>
          </cell>
        </row>
        <row r="26">
          <cell r="A26" t="str">
            <v>Post-Merger Firm Energy</v>
          </cell>
          <cell r="B26" t="str">
            <v>555NPC</v>
          </cell>
          <cell r="P26">
            <v>-1751349.033038184</v>
          </cell>
        </row>
        <row r="27">
          <cell r="A27" t="str">
            <v>Other Generation Expenses</v>
          </cell>
          <cell r="B27" t="str">
            <v>555NPC</v>
          </cell>
          <cell r="P27">
            <v>335709.77294431004</v>
          </cell>
        </row>
        <row r="28">
          <cell r="A28" t="str">
            <v>Total Purchased Power</v>
          </cell>
        </row>
        <row r="30">
          <cell r="A30" t="str">
            <v>Wheeling (Account 565)</v>
          </cell>
        </row>
        <row r="31">
          <cell r="A31" t="str">
            <v>Existing Firm - Pacific</v>
          </cell>
          <cell r="B31" t="str">
            <v>565NPC</v>
          </cell>
          <cell r="P31">
            <v>9065616.465612011</v>
          </cell>
        </row>
        <row r="32">
          <cell r="A32" t="str">
            <v>Existing Firm - Utah</v>
          </cell>
          <cell r="B32" t="str">
            <v>565NPC</v>
          </cell>
          <cell r="P32">
            <v>0</v>
          </cell>
        </row>
        <row r="33">
          <cell r="A33" t="str">
            <v>Post Merger Firm</v>
          </cell>
          <cell r="B33" t="str">
            <v>565NPC</v>
          </cell>
          <cell r="P33">
            <v>-25085685.558918811</v>
          </cell>
        </row>
        <row r="34">
          <cell r="A34" t="str">
            <v>Non Firm</v>
          </cell>
          <cell r="B34" t="str">
            <v>565NPC</v>
          </cell>
          <cell r="P34">
            <v>2769.4468363333799</v>
          </cell>
        </row>
        <row r="35">
          <cell r="A35" t="str">
            <v>Total Wheeling Expense</v>
          </cell>
        </row>
        <row r="37">
          <cell r="A37" t="str">
            <v>Fuel Expense (Accounts 501 and 547)</v>
          </cell>
        </row>
        <row r="38">
          <cell r="A38" t="str">
            <v>Fuel Consumed - Coal</v>
          </cell>
          <cell r="B38" t="str">
            <v>501NPC</v>
          </cell>
          <cell r="P38">
            <v>-4819811.2950298265</v>
          </cell>
        </row>
        <row r="39">
          <cell r="A39" t="str">
            <v>Fuel Consumed - Natural Gas</v>
          </cell>
          <cell r="B39" t="str">
            <v>547NPC</v>
          </cell>
          <cell r="P39">
            <v>4242335.7301921304</v>
          </cell>
        </row>
        <row r="40">
          <cell r="A40" t="str">
            <v>Total Fuel and Other Expense</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view="pageBreakPreview" zoomScale="85" zoomScaleNormal="100" zoomScaleSheetLayoutView="85" workbookViewId="0">
      <selection activeCell="A4" sqref="A4"/>
    </sheetView>
  </sheetViews>
  <sheetFormatPr defaultRowHeight="12.75" x14ac:dyDescent="0.2"/>
  <cols>
    <col min="1" max="1" width="2.5703125" style="1" customWidth="1"/>
    <col min="2" max="2" width="6.85546875" style="1" customWidth="1"/>
    <col min="3" max="3" width="24.140625" style="1" customWidth="1"/>
    <col min="4" max="4" width="11" style="1" bestFit="1" customWidth="1"/>
    <col min="5" max="5" width="7" style="8" bestFit="1" customWidth="1"/>
    <col min="6" max="6" width="12.28515625" style="9" bestFit="1" customWidth="1"/>
    <col min="7" max="7" width="9.5703125" style="8" bestFit="1" customWidth="1"/>
    <col min="8" max="8" width="11.85546875" style="8" customWidth="1"/>
    <col min="9" max="9" width="14.85546875" style="8" bestFit="1" customWidth="1"/>
    <col min="10" max="10" width="7.42578125" style="1" bestFit="1" customWidth="1"/>
    <col min="11" max="16384" width="9.140625" style="1"/>
  </cols>
  <sheetData>
    <row r="1" spans="1:10" x14ac:dyDescent="0.2">
      <c r="A1" s="3" t="s">
        <v>19</v>
      </c>
      <c r="B1" s="3"/>
      <c r="I1" s="20" t="s">
        <v>18</v>
      </c>
      <c r="J1" s="10">
        <v>5.2</v>
      </c>
    </row>
    <row r="2" spans="1:10" x14ac:dyDescent="0.2">
      <c r="A2" s="3" t="s">
        <v>20</v>
      </c>
      <c r="B2" s="3"/>
    </row>
    <row r="3" spans="1:10" x14ac:dyDescent="0.2">
      <c r="A3" s="3" t="s">
        <v>0</v>
      </c>
      <c r="B3" s="3"/>
    </row>
    <row r="5" spans="1:10" x14ac:dyDescent="0.2">
      <c r="F5" s="11" t="s">
        <v>1</v>
      </c>
      <c r="I5" s="8" t="s">
        <v>2</v>
      </c>
    </row>
    <row r="6" spans="1:10" ht="15" x14ac:dyDescent="0.35">
      <c r="D6" s="4" t="s">
        <v>3</v>
      </c>
      <c r="E6" s="4" t="s">
        <v>4</v>
      </c>
      <c r="F6" s="5" t="s">
        <v>5</v>
      </c>
      <c r="G6" s="4" t="s">
        <v>6</v>
      </c>
      <c r="H6" s="4" t="s">
        <v>7</v>
      </c>
      <c r="I6" s="4" t="s">
        <v>17</v>
      </c>
      <c r="J6" s="4" t="s">
        <v>8</v>
      </c>
    </row>
    <row r="7" spans="1:10" ht="15" x14ac:dyDescent="0.35">
      <c r="B7" s="3" t="s">
        <v>9</v>
      </c>
      <c r="D7" s="4"/>
      <c r="E7" s="4"/>
      <c r="F7" s="5"/>
      <c r="G7" s="4"/>
      <c r="H7" s="4"/>
      <c r="I7" s="4"/>
      <c r="J7" s="4"/>
    </row>
    <row r="8" spans="1:10" ht="15" x14ac:dyDescent="0.35">
      <c r="B8" s="3"/>
      <c r="D8" s="4"/>
      <c r="E8" s="6"/>
      <c r="F8" s="5"/>
      <c r="G8" s="4"/>
      <c r="H8" s="4"/>
      <c r="I8" s="4"/>
      <c r="J8" s="4"/>
    </row>
    <row r="9" spans="1:10" x14ac:dyDescent="0.2">
      <c r="B9" s="3" t="str">
        <f>'[2]Page 5.1.1'!A14</f>
        <v>Sales for Resale  (Account 447)</v>
      </c>
      <c r="E9" s="12"/>
    </row>
    <row r="10" spans="1:10" x14ac:dyDescent="0.2">
      <c r="B10" s="1" t="str">
        <f>'[2]Page 5.1.1'!A15</f>
        <v>Existing Firm Sales - Pacific</v>
      </c>
      <c r="D10" s="13" t="str">
        <f>'[2]Page 5.1.1'!B15</f>
        <v>447NPC</v>
      </c>
      <c r="E10" s="11" t="s">
        <v>15</v>
      </c>
      <c r="F10" s="9">
        <f>'[2]Page 5.1.1'!P15</f>
        <v>0</v>
      </c>
      <c r="G10" s="8" t="s">
        <v>10</v>
      </c>
      <c r="H10" s="14" t="s">
        <v>16</v>
      </c>
      <c r="I10" s="9">
        <f>F10</f>
        <v>0</v>
      </c>
      <c r="J10" s="8" t="s">
        <v>14</v>
      </c>
    </row>
    <row r="11" spans="1:10" x14ac:dyDescent="0.2">
      <c r="B11" s="1" t="str">
        <f>'[2]Page 5.1.1'!A16</f>
        <v>Post-Merger Firm Sales</v>
      </c>
      <c r="D11" s="13" t="str">
        <f>'[2]Page 5.1.1'!B16</f>
        <v>447NPC</v>
      </c>
      <c r="E11" s="11" t="s">
        <v>15</v>
      </c>
      <c r="F11" s="9">
        <f>'[2]Page 5.1.1'!P16</f>
        <v>-14800952.647608532</v>
      </c>
      <c r="G11" s="8" t="s">
        <v>10</v>
      </c>
      <c r="H11" s="14" t="s">
        <v>16</v>
      </c>
      <c r="I11" s="9">
        <f t="shared" ref="I11:I12" si="0">F11</f>
        <v>-14800952.647608532</v>
      </c>
      <c r="J11" s="8" t="s">
        <v>14</v>
      </c>
    </row>
    <row r="12" spans="1:10" x14ac:dyDescent="0.2">
      <c r="B12" s="1" t="str">
        <f>'[2]Page 5.1.1'!A17</f>
        <v>Non-Firm Sales</v>
      </c>
      <c r="D12" s="13" t="str">
        <f>'[2]Page 5.1.1'!B17</f>
        <v>447NPC</v>
      </c>
      <c r="E12" s="11" t="s">
        <v>15</v>
      </c>
      <c r="F12" s="9">
        <f>'[2]Page 5.1.1'!P17</f>
        <v>0</v>
      </c>
      <c r="G12" s="8" t="s">
        <v>10</v>
      </c>
      <c r="H12" s="14" t="s">
        <v>16</v>
      </c>
      <c r="I12" s="9">
        <f t="shared" si="0"/>
        <v>0</v>
      </c>
      <c r="J12" s="8" t="s">
        <v>14</v>
      </c>
    </row>
    <row r="13" spans="1:10" x14ac:dyDescent="0.2">
      <c r="B13" s="1" t="str">
        <f>'[2]Page 5.1.1'!A18</f>
        <v>Total Sales for Resale</v>
      </c>
      <c r="D13" s="13"/>
      <c r="E13" s="2"/>
      <c r="F13" s="15">
        <f>SUM(F10:F12)</f>
        <v>-14800952.647608532</v>
      </c>
      <c r="I13" s="15">
        <f>SUM(I10:I12)</f>
        <v>-14800952.647608532</v>
      </c>
    </row>
    <row r="14" spans="1:10" x14ac:dyDescent="0.2">
      <c r="C14" s="7"/>
      <c r="D14" s="13"/>
      <c r="E14" s="2"/>
      <c r="I14" s="9"/>
    </row>
    <row r="15" spans="1:10" x14ac:dyDescent="0.2">
      <c r="B15" s="3" t="str">
        <f>'[2]Page 5.1.1'!A20</f>
        <v>Purchased Power (Account 555)</v>
      </c>
      <c r="C15" s="7"/>
      <c r="D15" s="13"/>
      <c r="E15" s="2"/>
      <c r="I15" s="9"/>
    </row>
    <row r="16" spans="1:10" x14ac:dyDescent="0.2">
      <c r="B16" s="1" t="str">
        <f>'[2]Page 5.1.1'!A21</f>
        <v>Existing Firm Demand - Pacific</v>
      </c>
      <c r="C16" s="7"/>
      <c r="D16" s="13" t="str">
        <f>'[2]Page 5.1.1'!B21</f>
        <v>555NPC</v>
      </c>
      <c r="E16" s="11" t="s">
        <v>15</v>
      </c>
      <c r="F16" s="9">
        <f>'[2]Page 5.1.1'!P21</f>
        <v>-51010.381429092427</v>
      </c>
      <c r="G16" s="8" t="s">
        <v>10</v>
      </c>
      <c r="H16" s="14" t="s">
        <v>16</v>
      </c>
      <c r="I16" s="9">
        <f>F16</f>
        <v>-51010.381429092427</v>
      </c>
      <c r="J16" s="8" t="s">
        <v>14</v>
      </c>
    </row>
    <row r="17" spans="2:10" x14ac:dyDescent="0.2">
      <c r="B17" s="1" t="str">
        <f>'[2]Page 5.1.1'!A22</f>
        <v>Existing Firm Energy - Pacific</v>
      </c>
      <c r="C17" s="7"/>
      <c r="D17" s="13" t="str">
        <f>'[2]Page 5.1.1'!B22</f>
        <v>555NPC</v>
      </c>
      <c r="E17" s="11" t="s">
        <v>15</v>
      </c>
      <c r="F17" s="9">
        <f>'[2]Page 5.1.1'!P22</f>
        <v>-129385.73364596636</v>
      </c>
      <c r="G17" s="8" t="s">
        <v>10</v>
      </c>
      <c r="H17" s="14" t="s">
        <v>16</v>
      </c>
      <c r="I17" s="9">
        <f t="shared" ref="I17:I21" si="1">F17</f>
        <v>-129385.73364596636</v>
      </c>
      <c r="J17" s="8" t="s">
        <v>14</v>
      </c>
    </row>
    <row r="18" spans="2:10" x14ac:dyDescent="0.2">
      <c r="B18" s="1" t="str">
        <f>'[2]Page 5.1.1'!A23</f>
        <v>Existing Firm Energy - Utah</v>
      </c>
      <c r="C18" s="7"/>
      <c r="D18" s="13" t="str">
        <f>'[2]Page 5.1.1'!B23</f>
        <v>555NPC</v>
      </c>
      <c r="E18" s="11" t="s">
        <v>15</v>
      </c>
      <c r="F18" s="9">
        <f>'[2]Page 5.1.1'!P23</f>
        <v>128810.2550620472</v>
      </c>
      <c r="G18" s="8" t="s">
        <v>10</v>
      </c>
      <c r="H18" s="14" t="s">
        <v>16</v>
      </c>
      <c r="I18" s="9">
        <f t="shared" si="1"/>
        <v>128810.2550620472</v>
      </c>
      <c r="J18" s="8" t="s">
        <v>14</v>
      </c>
    </row>
    <row r="19" spans="2:10" x14ac:dyDescent="0.2">
      <c r="B19" s="1" t="s">
        <v>11</v>
      </c>
      <c r="C19" s="7"/>
      <c r="D19" s="13" t="str">
        <f>'[2]Page 5.1.1'!B24</f>
        <v>555NPC</v>
      </c>
      <c r="E19" s="11" t="s">
        <v>15</v>
      </c>
      <c r="F19" s="9">
        <f>'[2]Page 5.1.1'!P24</f>
        <v>-6961.5282000000007</v>
      </c>
      <c r="G19" s="8" t="s">
        <v>10</v>
      </c>
      <c r="H19" s="14" t="s">
        <v>16</v>
      </c>
      <c r="I19" s="9">
        <f t="shared" si="1"/>
        <v>-6961.5282000000007</v>
      </c>
      <c r="J19" s="8" t="s">
        <v>14</v>
      </c>
    </row>
    <row r="20" spans="2:10" x14ac:dyDescent="0.2">
      <c r="B20" s="1" t="str">
        <f>'[2]Page 5.1.1'!A26</f>
        <v>Post-Merger Firm Energy</v>
      </c>
      <c r="C20" s="7"/>
      <c r="D20" s="13" t="str">
        <f>'[2]Page 5.1.1'!B26</f>
        <v>555NPC</v>
      </c>
      <c r="E20" s="11" t="s">
        <v>15</v>
      </c>
      <c r="F20" s="9">
        <f>'[2]Page 5.1.1'!P26</f>
        <v>-1751349.033038184</v>
      </c>
      <c r="G20" s="8" t="s">
        <v>10</v>
      </c>
      <c r="H20" s="14" t="s">
        <v>16</v>
      </c>
      <c r="I20" s="9">
        <f t="shared" si="1"/>
        <v>-1751349.033038184</v>
      </c>
      <c r="J20" s="8" t="s">
        <v>14</v>
      </c>
    </row>
    <row r="21" spans="2:10" x14ac:dyDescent="0.2">
      <c r="B21" s="1" t="str">
        <f>'[2]Page 5.1.1'!A27</f>
        <v>Other Generation Expenses</v>
      </c>
      <c r="D21" s="13" t="str">
        <f>'[2]Page 5.1.1'!B27</f>
        <v>555NPC</v>
      </c>
      <c r="E21" s="11" t="s">
        <v>15</v>
      </c>
      <c r="F21" s="9">
        <f>'[2]Page 5.1.1'!P27</f>
        <v>335709.77294431004</v>
      </c>
      <c r="G21" s="8" t="s">
        <v>10</v>
      </c>
      <c r="H21" s="14" t="s">
        <v>16</v>
      </c>
      <c r="I21" s="9">
        <f t="shared" si="1"/>
        <v>335709.77294431004</v>
      </c>
      <c r="J21" s="8" t="s">
        <v>14</v>
      </c>
    </row>
    <row r="22" spans="2:10" x14ac:dyDescent="0.2">
      <c r="B22" s="1" t="str">
        <f>'[2]Page 5.1.1'!A28</f>
        <v>Total Purchased Power</v>
      </c>
      <c r="D22" s="13"/>
      <c r="E22" s="2"/>
      <c r="F22" s="15">
        <f>SUM(F16:F21)</f>
        <v>-1474186.6483068857</v>
      </c>
      <c r="I22" s="15">
        <f>SUM(I16:I21)</f>
        <v>-1474186.6483068857</v>
      </c>
    </row>
    <row r="23" spans="2:10" x14ac:dyDescent="0.2">
      <c r="D23" s="13"/>
      <c r="E23" s="2"/>
      <c r="I23" s="9"/>
    </row>
    <row r="24" spans="2:10" x14ac:dyDescent="0.2">
      <c r="B24" s="3" t="str">
        <f>'[2]Page 5.1.1'!A30</f>
        <v>Wheeling (Account 565)</v>
      </c>
      <c r="D24" s="13"/>
      <c r="E24" s="2"/>
      <c r="I24" s="9"/>
      <c r="J24" s="8"/>
    </row>
    <row r="25" spans="2:10" x14ac:dyDescent="0.2">
      <c r="B25" s="1" t="str">
        <f>'[2]Page 5.1.1'!A31</f>
        <v>Existing Firm - Pacific</v>
      </c>
      <c r="D25" s="13" t="str">
        <f>'[2]Page 5.1.1'!B31</f>
        <v>565NPC</v>
      </c>
      <c r="E25" s="11" t="s">
        <v>15</v>
      </c>
      <c r="F25" s="9">
        <f>'[2]Page 5.1.1'!P31</f>
        <v>9065616.465612011</v>
      </c>
      <c r="G25" s="8" t="s">
        <v>10</v>
      </c>
      <c r="H25" s="14" t="s">
        <v>16</v>
      </c>
      <c r="I25" s="9">
        <f t="shared" ref="I25:I28" si="2">F25</f>
        <v>9065616.465612011</v>
      </c>
      <c r="J25" s="8" t="s">
        <v>14</v>
      </c>
    </row>
    <row r="26" spans="2:10" x14ac:dyDescent="0.2">
      <c r="B26" s="1" t="str">
        <f>'[2]Page 5.1.1'!A32</f>
        <v>Existing Firm - Utah</v>
      </c>
      <c r="D26" s="13" t="str">
        <f>'[2]Page 5.1.1'!B32</f>
        <v>565NPC</v>
      </c>
      <c r="E26" s="11" t="s">
        <v>15</v>
      </c>
      <c r="F26" s="9">
        <f>'[2]Page 5.1.1'!P32</f>
        <v>0</v>
      </c>
      <c r="G26" s="8" t="s">
        <v>10</v>
      </c>
      <c r="H26" s="14" t="s">
        <v>16</v>
      </c>
      <c r="I26" s="9">
        <f t="shared" si="2"/>
        <v>0</v>
      </c>
      <c r="J26" s="8" t="s">
        <v>14</v>
      </c>
    </row>
    <row r="27" spans="2:10" x14ac:dyDescent="0.2">
      <c r="B27" s="1" t="str">
        <f>'[2]Page 5.1.1'!A33</f>
        <v>Post Merger Firm</v>
      </c>
      <c r="C27" s="7"/>
      <c r="D27" s="13" t="str">
        <f>'[2]Page 5.1.1'!B33</f>
        <v>565NPC</v>
      </c>
      <c r="E27" s="11" t="s">
        <v>15</v>
      </c>
      <c r="F27" s="9">
        <f>'[2]Page 5.1.1'!P33</f>
        <v>-25085685.558918811</v>
      </c>
      <c r="G27" s="8" t="s">
        <v>10</v>
      </c>
      <c r="H27" s="14" t="s">
        <v>16</v>
      </c>
      <c r="I27" s="9">
        <f t="shared" si="2"/>
        <v>-25085685.558918811</v>
      </c>
      <c r="J27" s="8" t="s">
        <v>14</v>
      </c>
    </row>
    <row r="28" spans="2:10" x14ac:dyDescent="0.2">
      <c r="B28" s="1" t="str">
        <f>'[2]Page 5.1.1'!A34</f>
        <v>Non Firm</v>
      </c>
      <c r="C28" s="7"/>
      <c r="D28" s="13" t="str">
        <f>'[2]Page 5.1.1'!B34</f>
        <v>565NPC</v>
      </c>
      <c r="E28" s="11" t="s">
        <v>15</v>
      </c>
      <c r="F28" s="9">
        <f>'[2]Page 5.1.1'!P34</f>
        <v>2769.4468363333799</v>
      </c>
      <c r="G28" s="8" t="s">
        <v>10</v>
      </c>
      <c r="H28" s="14" t="s">
        <v>16</v>
      </c>
      <c r="I28" s="9">
        <f t="shared" si="2"/>
        <v>2769.4468363333799</v>
      </c>
      <c r="J28" s="8" t="s">
        <v>14</v>
      </c>
    </row>
    <row r="29" spans="2:10" x14ac:dyDescent="0.2">
      <c r="B29" s="1" t="str">
        <f>'[2]Page 5.1.1'!A35</f>
        <v>Total Wheeling Expense</v>
      </c>
      <c r="D29" s="13"/>
      <c r="E29" s="2"/>
      <c r="F29" s="15">
        <f>SUM(F25:F28)</f>
        <v>-16017299.646470467</v>
      </c>
      <c r="I29" s="15">
        <f>SUM(I25:I28)</f>
        <v>-16017299.646470467</v>
      </c>
      <c r="J29" s="8"/>
    </row>
    <row r="30" spans="2:10" x14ac:dyDescent="0.2">
      <c r="D30" s="13"/>
      <c r="E30" s="2"/>
      <c r="I30" s="9"/>
    </row>
    <row r="31" spans="2:10" x14ac:dyDescent="0.2">
      <c r="B31" s="3" t="str">
        <f>'[2]Page 5.1.1'!A37</f>
        <v>Fuel Expense (Accounts 501 and 547)</v>
      </c>
      <c r="C31" s="3"/>
      <c r="D31" s="13"/>
      <c r="E31" s="2"/>
      <c r="I31" s="9"/>
      <c r="J31" s="8"/>
    </row>
    <row r="32" spans="2:10" x14ac:dyDescent="0.2">
      <c r="B32" s="1" t="str">
        <f>'[2]Page 5.1.1'!A38</f>
        <v>Fuel Consumed - Coal</v>
      </c>
      <c r="C32" s="3"/>
      <c r="D32" s="13" t="str">
        <f>'[2]Page 5.1.1'!B38</f>
        <v>501NPC</v>
      </c>
      <c r="E32" s="11" t="s">
        <v>15</v>
      </c>
      <c r="F32" s="9">
        <f>'[2]Page 5.1.1'!P38</f>
        <v>-4819811.2950298265</v>
      </c>
      <c r="G32" s="8" t="s">
        <v>10</v>
      </c>
      <c r="H32" s="14" t="s">
        <v>16</v>
      </c>
      <c r="I32" s="9">
        <f t="shared" ref="I32:I33" si="3">F32</f>
        <v>-4819811.2950298265</v>
      </c>
      <c r="J32" s="8" t="s">
        <v>14</v>
      </c>
    </row>
    <row r="33" spans="2:10" x14ac:dyDescent="0.2">
      <c r="B33" s="1" t="str">
        <f>'[2]Page 5.1.1'!A39</f>
        <v>Fuel Consumed - Natural Gas</v>
      </c>
      <c r="C33" s="3"/>
      <c r="D33" s="13" t="str">
        <f>'[2]Page 5.1.1'!B39</f>
        <v>547NPC</v>
      </c>
      <c r="E33" s="11" t="s">
        <v>15</v>
      </c>
      <c r="F33" s="9">
        <f>'[2]Page 5.1.1'!P39</f>
        <v>4242335.7301921304</v>
      </c>
      <c r="G33" s="8" t="s">
        <v>10</v>
      </c>
      <c r="H33" s="14" t="s">
        <v>16</v>
      </c>
      <c r="I33" s="9">
        <f t="shared" si="3"/>
        <v>4242335.7301921304</v>
      </c>
      <c r="J33" s="8" t="s">
        <v>14</v>
      </c>
    </row>
    <row r="34" spans="2:10" x14ac:dyDescent="0.2">
      <c r="B34" s="1" t="str">
        <f>'[2]Page 5.1.1'!A40</f>
        <v>Total Fuel and Other Expense</v>
      </c>
      <c r="C34" s="3"/>
      <c r="D34" s="13"/>
      <c r="E34" s="2"/>
      <c r="F34" s="15">
        <f>SUM(F32:F33)</f>
        <v>-577475.56483769603</v>
      </c>
      <c r="I34" s="15">
        <f>SUM(I32:I33)</f>
        <v>-577475.56483769603</v>
      </c>
      <c r="J34" s="8"/>
    </row>
    <row r="35" spans="2:10" x14ac:dyDescent="0.2">
      <c r="C35" s="3"/>
      <c r="D35" s="13"/>
      <c r="E35" s="2"/>
      <c r="I35" s="9"/>
      <c r="J35" s="8"/>
    </row>
    <row r="36" spans="2:10" x14ac:dyDescent="0.2">
      <c r="B36" s="3" t="s">
        <v>12</v>
      </c>
      <c r="C36" s="3"/>
      <c r="D36" s="13"/>
      <c r="E36" s="2"/>
      <c r="F36" s="15">
        <f>-F13+F22+F29+F34</f>
        <v>-3268009.2120065168</v>
      </c>
      <c r="I36" s="15">
        <f>-I13+I22+I29+I34</f>
        <v>-3268009.2120065168</v>
      </c>
      <c r="J36" s="8"/>
    </row>
    <row r="37" spans="2:10" x14ac:dyDescent="0.2">
      <c r="C37" s="3"/>
      <c r="E37" s="12"/>
      <c r="F37" s="16"/>
      <c r="J37" s="8"/>
    </row>
    <row r="38" spans="2:10" x14ac:dyDescent="0.2">
      <c r="C38" s="3"/>
      <c r="E38" s="12"/>
      <c r="F38" s="16"/>
      <c r="J38" s="8"/>
    </row>
    <row r="39" spans="2:10" x14ac:dyDescent="0.2">
      <c r="C39" s="3"/>
      <c r="E39" s="12"/>
      <c r="F39" s="16"/>
      <c r="J39" s="8"/>
    </row>
    <row r="40" spans="2:10" x14ac:dyDescent="0.2">
      <c r="C40" s="3"/>
      <c r="E40" s="12"/>
      <c r="F40" s="16"/>
      <c r="J40" s="8"/>
    </row>
    <row r="41" spans="2:10" x14ac:dyDescent="0.2">
      <c r="C41" s="3"/>
      <c r="E41" s="12"/>
      <c r="F41" s="16"/>
      <c r="J41" s="8"/>
    </row>
    <row r="42" spans="2:10" x14ac:dyDescent="0.2">
      <c r="C42" s="3"/>
      <c r="E42" s="12"/>
      <c r="F42" s="16"/>
      <c r="J42" s="8"/>
    </row>
    <row r="43" spans="2:10" x14ac:dyDescent="0.2">
      <c r="C43" s="3"/>
      <c r="E43" s="12"/>
      <c r="F43" s="16"/>
      <c r="J43" s="8"/>
    </row>
    <row r="44" spans="2:10" x14ac:dyDescent="0.2">
      <c r="C44" s="3"/>
      <c r="E44" s="12"/>
      <c r="F44" s="16"/>
      <c r="J44" s="8"/>
    </row>
    <row r="45" spans="2:10" x14ac:dyDescent="0.2">
      <c r="C45" s="3"/>
      <c r="E45" s="12"/>
      <c r="F45" s="16"/>
      <c r="J45" s="8"/>
    </row>
    <row r="46" spans="2:10" x14ac:dyDescent="0.2">
      <c r="C46" s="3"/>
      <c r="E46" s="12"/>
      <c r="F46" s="16"/>
      <c r="J46" s="8"/>
    </row>
    <row r="47" spans="2:10" x14ac:dyDescent="0.2">
      <c r="C47" s="3"/>
      <c r="E47" s="12"/>
      <c r="F47" s="16"/>
      <c r="J47" s="8"/>
    </row>
    <row r="48" spans="2:10" x14ac:dyDescent="0.2">
      <c r="C48" s="3"/>
      <c r="F48" s="16"/>
      <c r="J48" s="8"/>
    </row>
    <row r="49" spans="1:10" x14ac:dyDescent="0.2">
      <c r="C49" s="3"/>
      <c r="F49" s="16"/>
      <c r="J49" s="8"/>
    </row>
    <row r="54" spans="1:10" ht="13.5" thickBot="1" x14ac:dyDescent="0.25">
      <c r="A54" s="17"/>
      <c r="B54" s="19" t="s">
        <v>13</v>
      </c>
      <c r="C54" s="17"/>
      <c r="D54" s="17"/>
      <c r="E54" s="18"/>
      <c r="F54" s="16"/>
      <c r="G54" s="18"/>
      <c r="H54" s="18"/>
      <c r="I54" s="18"/>
      <c r="J54" s="17"/>
    </row>
    <row r="55" spans="1:10" x14ac:dyDescent="0.2">
      <c r="A55" s="21"/>
      <c r="B55" s="24" t="s">
        <v>21</v>
      </c>
      <c r="C55" s="24"/>
      <c r="D55" s="24"/>
      <c r="E55" s="24"/>
      <c r="F55" s="24"/>
      <c r="G55" s="24"/>
      <c r="H55" s="24"/>
      <c r="I55" s="24"/>
      <c r="J55" s="25"/>
    </row>
    <row r="56" spans="1:10" x14ac:dyDescent="0.2">
      <c r="A56" s="22"/>
      <c r="B56" s="26"/>
      <c r="C56" s="26"/>
      <c r="D56" s="26"/>
      <c r="E56" s="26"/>
      <c r="F56" s="26"/>
      <c r="G56" s="26"/>
      <c r="H56" s="26"/>
      <c r="I56" s="26"/>
      <c r="J56" s="27"/>
    </row>
    <row r="57" spans="1:10" x14ac:dyDescent="0.2">
      <c r="A57" s="22"/>
      <c r="B57" s="26"/>
      <c r="C57" s="26"/>
      <c r="D57" s="26"/>
      <c r="E57" s="26"/>
      <c r="F57" s="26"/>
      <c r="G57" s="26"/>
      <c r="H57" s="26"/>
      <c r="I57" s="26"/>
      <c r="J57" s="27"/>
    </row>
    <row r="58" spans="1:10" x14ac:dyDescent="0.2">
      <c r="A58" s="22"/>
      <c r="B58" s="26"/>
      <c r="C58" s="26"/>
      <c r="D58" s="26"/>
      <c r="E58" s="26"/>
      <c r="F58" s="26"/>
      <c r="G58" s="26"/>
      <c r="H58" s="26"/>
      <c r="I58" s="26"/>
      <c r="J58" s="27"/>
    </row>
    <row r="59" spans="1:10" x14ac:dyDescent="0.2">
      <c r="A59" s="22"/>
      <c r="B59" s="26"/>
      <c r="C59" s="26"/>
      <c r="D59" s="26"/>
      <c r="E59" s="26"/>
      <c r="F59" s="26"/>
      <c r="G59" s="26"/>
      <c r="H59" s="26"/>
      <c r="I59" s="26"/>
      <c r="J59" s="27"/>
    </row>
    <row r="60" spans="1:10" x14ac:dyDescent="0.2">
      <c r="A60" s="22"/>
      <c r="B60" s="26"/>
      <c r="C60" s="26"/>
      <c r="D60" s="26"/>
      <c r="E60" s="26"/>
      <c r="F60" s="26"/>
      <c r="G60" s="26"/>
      <c r="H60" s="26"/>
      <c r="I60" s="26"/>
      <c r="J60" s="27"/>
    </row>
    <row r="61" spans="1:10" x14ac:dyDescent="0.2">
      <c r="A61" s="22"/>
      <c r="B61" s="26"/>
      <c r="C61" s="26"/>
      <c r="D61" s="26"/>
      <c r="E61" s="26"/>
      <c r="F61" s="26"/>
      <c r="G61" s="26"/>
      <c r="H61" s="26"/>
      <c r="I61" s="26"/>
      <c r="J61" s="27"/>
    </row>
    <row r="62" spans="1:10" ht="13.5" thickBot="1" x14ac:dyDescent="0.25">
      <c r="A62" s="23"/>
      <c r="B62" s="28"/>
      <c r="C62" s="28"/>
      <c r="D62" s="28"/>
      <c r="E62" s="28"/>
      <c r="F62" s="28"/>
      <c r="G62" s="28"/>
      <c r="H62" s="28"/>
      <c r="I62" s="28"/>
      <c r="J62" s="29"/>
    </row>
  </sheetData>
  <mergeCells count="1">
    <mergeCell ref="B55:J62"/>
  </mergeCells>
  <conditionalFormatting sqref="B27:B28 B9:B25">
    <cfRule type="cellIs" dxfId="3" priority="4" stopIfTrue="1" operator="equal">
      <formula>"Adjustment to Income/Expense/Rate Base:"</formula>
    </cfRule>
  </conditionalFormatting>
  <conditionalFormatting sqref="B21:B23">
    <cfRule type="cellIs" dxfId="2" priority="3" stopIfTrue="1" operator="equal">
      <formula>"Title"</formula>
    </cfRule>
  </conditionalFormatting>
  <conditionalFormatting sqref="B29:B36">
    <cfRule type="cellIs" dxfId="1" priority="2" stopIfTrue="1" operator="equal">
      <formula>"Adjustment to Income/Expense/Rate Base:"</formula>
    </cfRule>
  </conditionalFormatting>
  <conditionalFormatting sqref="B26">
    <cfRule type="cellIs" dxfId="0" priority="1" stopIfTrue="1" operator="equal">
      <formula>"Adjustment to Income/Expense/Rate Base:"</formula>
    </cfRule>
  </conditionalFormatting>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B12A163-D30C-4AA2-9D5D-6CF6D5451D74}"/>
</file>

<file path=customXml/itemProps2.xml><?xml version="1.0" encoding="utf-8"?>
<ds:datastoreItem xmlns:ds="http://schemas.openxmlformats.org/officeDocument/2006/customXml" ds:itemID="{7CDAD183-13CE-43CA-93ED-AFB622D7E5FD}"/>
</file>

<file path=customXml/itemProps3.xml><?xml version="1.0" encoding="utf-8"?>
<ds:datastoreItem xmlns:ds="http://schemas.openxmlformats.org/officeDocument/2006/customXml" ds:itemID="{4C915B00-8BC4-4AC5-B726-88C737CB7B0D}"/>
</file>

<file path=customXml/itemProps4.xml><?xml version="1.0" encoding="utf-8"?>
<ds:datastoreItem xmlns:ds="http://schemas.openxmlformats.org/officeDocument/2006/customXml" ds:itemID="{CF49D9F1-C7B0-48CE-8D31-ADA2DEC2BF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5.2</vt:lpstr>
      <vt:lpstr>'Page 5.2'!Print_Area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2020-03-27T18:51:24Z</dcterms:created>
  <dcterms:modified xsi:type="dcterms:W3CDTF">2020-03-27T19:53:12Z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