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H58" i="13"/>
  <c r="H57" i="13"/>
  <c r="H53" i="13"/>
  <c r="H49" i="13"/>
  <c r="D49" i="13" s="1"/>
  <c r="D50" i="13" s="1"/>
  <c r="H46" i="13"/>
  <c r="H45" i="13"/>
  <c r="H44" i="13"/>
  <c r="H41" i="13"/>
  <c r="H40" i="13"/>
  <c r="H37" i="13"/>
  <c r="H36" i="13"/>
  <c r="H35" i="13"/>
  <c r="H34" i="13"/>
  <c r="H33" i="13"/>
  <c r="H32" i="13"/>
  <c r="H31" i="13"/>
  <c r="C31" i="13" s="1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H50" i="13"/>
  <c r="D28" i="13"/>
  <c r="D31" i="13"/>
  <c r="C28" i="13"/>
  <c r="H47" i="13" l="1"/>
  <c r="H14" i="13"/>
  <c r="H23" i="13"/>
  <c r="H42" i="13"/>
  <c r="H54" i="13"/>
  <c r="H60" i="13"/>
  <c r="H38" i="13"/>
  <c r="C49" i="13"/>
  <c r="C50" i="13" s="1"/>
  <c r="G12" i="17"/>
  <c r="H62" i="13" l="1"/>
  <c r="H324" i="17"/>
  <c r="G324" i="17"/>
  <c r="H323" i="17"/>
  <c r="G323" i="17"/>
  <c r="I323" i="17" s="1"/>
  <c r="H320" i="17"/>
  <c r="G320" i="17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H301" i="17"/>
  <c r="G301" i="17"/>
  <c r="I301" i="17" s="1"/>
  <c r="H300" i="17"/>
  <c r="G300" i="17"/>
  <c r="H299" i="17"/>
  <c r="G299" i="17"/>
  <c r="I299" i="17" s="1"/>
  <c r="H298" i="17"/>
  <c r="G298" i="17"/>
  <c r="H297" i="17"/>
  <c r="G297" i="17"/>
  <c r="I297" i="17" s="1"/>
  <c r="H296" i="17"/>
  <c r="G296" i="17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H265" i="17"/>
  <c r="G265" i="17"/>
  <c r="I265" i="17" s="1"/>
  <c r="H264" i="17"/>
  <c r="G264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I198" i="17" s="1"/>
  <c r="G198" i="17"/>
  <c r="H197" i="17"/>
  <c r="G197" i="17"/>
  <c r="H196" i="17"/>
  <c r="G196" i="17"/>
  <c r="H195" i="17"/>
  <c r="G195" i="17"/>
  <c r="I195" i="17" s="1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129" i="17" l="1"/>
  <c r="I133" i="17"/>
  <c r="I202" i="17"/>
  <c r="I94" i="17"/>
  <c r="I106" i="17"/>
  <c r="I161" i="17"/>
  <c r="I173" i="17"/>
  <c r="I177" i="17"/>
  <c r="I259" i="17"/>
  <c r="I75" i="17"/>
  <c r="I79" i="17"/>
  <c r="I87" i="17"/>
  <c r="I107" i="17"/>
  <c r="I111" i="17"/>
  <c r="I119" i="17"/>
  <c r="I182" i="17"/>
  <c r="I188" i="17"/>
  <c r="I190" i="17"/>
  <c r="I192" i="17"/>
  <c r="I194" i="17"/>
  <c r="I196" i="17"/>
  <c r="I256" i="17"/>
  <c r="I264" i="17"/>
  <c r="I270" i="17"/>
  <c r="I286" i="17"/>
  <c r="I296" i="17"/>
  <c r="I298" i="17"/>
  <c r="I302" i="17"/>
  <c r="I314" i="17"/>
  <c r="I320" i="17"/>
  <c r="I324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D59" i="13" s="1"/>
  <c r="F59" i="13"/>
  <c r="C59" i="13" s="1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E6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G53" i="13"/>
  <c r="D53" i="13" s="1"/>
  <c r="D54" i="13" s="1"/>
  <c r="F53" i="13"/>
  <c r="C53" i="13" s="1"/>
  <c r="C54" i="13" s="1"/>
  <c r="G58" i="13"/>
  <c r="D58" i="13" s="1"/>
  <c r="F58" i="13"/>
  <c r="C58" i="13" s="1"/>
  <c r="G57" i="13"/>
  <c r="D57" i="13" s="1"/>
  <c r="D60" i="13" s="1"/>
  <c r="F57" i="13"/>
  <c r="C57" i="13" s="1"/>
  <c r="C60" i="13" s="1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C42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G30" i="13"/>
  <c r="D30" i="13" s="1"/>
  <c r="F30" i="13"/>
  <c r="C30" i="13" s="1"/>
  <c r="G29" i="13"/>
  <c r="D29" i="13" s="1"/>
  <c r="F29" i="13"/>
  <c r="C29" i="13" s="1"/>
  <c r="G27" i="13"/>
  <c r="D27" i="13" s="1"/>
  <c r="F27" i="13"/>
  <c r="C27" i="13" s="1"/>
  <c r="G26" i="13"/>
  <c r="D26" i="13" s="1"/>
  <c r="F26" i="13"/>
  <c r="C26" i="13" s="1"/>
  <c r="G25" i="13"/>
  <c r="D25" i="13" s="1"/>
  <c r="D38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C38" i="13" l="1"/>
  <c r="C23" i="13"/>
  <c r="C14" i="13"/>
  <c r="C47" i="13"/>
  <c r="D14" i="13"/>
  <c r="D23" i="13"/>
  <c r="D42" i="13"/>
  <c r="D47" i="13"/>
  <c r="I18" i="17"/>
  <c r="I41" i="17" s="1"/>
  <c r="I65" i="17" s="1"/>
  <c r="I282" i="17" s="1"/>
  <c r="I329" i="17" s="1"/>
  <c r="C20" i="10"/>
  <c r="A3" i="17"/>
  <c r="D62" i="13" l="1"/>
  <c r="C62" i="13"/>
  <c r="A3" i="1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<sst xmlns="http://schemas.openxmlformats.org/spreadsheetml/2006/main" count="501" uniqueCount="421">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</sst>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0" xfId="0" applyNumberFormat="1" applyFont="1" applyFill="1" applyBorder="1" applyAlignment="1">
      <alignment horizontal="right" wrapText="1"/>
    </xf>
    <xf numFmtId="10" fontId="4" fillId="0" borderId="22" xfId="0" applyNumberFormat="1" applyFont="1" applyFill="1" applyBorder="1" applyAlignment="1">
      <alignment horizontal="right" wrapText="1"/>
    </xf>
    <xf numFmtId="10" fontId="4" fillId="0" borderId="3" xfId="0" applyNumberFormat="1" applyFont="1" applyFill="1" applyBorder="1" applyAlignment="1">
      <alignment horizontal="right" wrapText="1"/>
    </xf>
    <xf numFmtId="10" fontId="4" fillId="0" borderId="24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/>
    <xf numFmtId="10" fontId="4" fillId="0" borderId="22" xfId="0" applyNumberFormat="1" applyFont="1" applyFill="1" applyBorder="1"/>
    <xf numFmtId="10" fontId="4" fillId="0" borderId="0" xfId="0" applyNumberFormat="1" applyFont="1" applyFill="1" applyBorder="1"/>
    <xf numFmtId="0" fontId="4" fillId="0" borderId="22" xfId="0" applyFont="1" applyFill="1" applyBorder="1"/>
    <xf numFmtId="10" fontId="4" fillId="0" borderId="14" xfId="0" applyNumberFormat="1" applyFont="1" applyFill="1" applyBorder="1"/>
    <xf numFmtId="10" fontId="4" fillId="0" borderId="26" xfId="0" applyNumberFormat="1" applyFont="1" applyFill="1" applyBorder="1"/>
    <xf numFmtId="10" fontId="4" fillId="0" borderId="3" xfId="0" applyNumberFormat="1" applyFont="1" applyFill="1" applyBorder="1"/>
    <xf numFmtId="10" fontId="4" fillId="0" borderId="24" xfId="0" applyNumberFormat="1" applyFont="1" applyFill="1" applyBorder="1"/>
    <xf numFmtId="168" fontId="7" fillId="0" borderId="0" xfId="0" applyNumberFormat="1" applyFont="1" applyFill="1" applyBorder="1"/>
    <xf numFmtId="10" fontId="7" fillId="0" borderId="22" xfId="0" applyNumberFormat="1" applyFont="1" applyFill="1" applyBorder="1"/>
    <xf numFmtId="0" fontId="17" fillId="0" borderId="0" xfId="0" quotePrefix="1" applyFont="1" applyFill="1"/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2" fontId="7" fillId="2" borderId="51" xfId="0" applyNumberFormat="1" applyFont="1" applyFill="1" applyBorder="1"/>
    <xf numFmtId="0" fontId="4" fillId="0" borderId="16" xfId="0" applyNumberFormat="1" applyFont="1" applyFill="1" applyBorder="1" applyAlignment="1">
      <alignment horizontal="left" indent="6"/>
    </xf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891541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38701" y="1030224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12" name="TextBox 11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13" name="TextBox 12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14" name="TextBox 13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15" name="TextBox 14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16" name="TextBox 15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17" name="TextBox 16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8" name="TextBox 17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9" name="TextBox 18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83819</xdr:colOff>
      <xdr:row>59</xdr:row>
      <xdr:rowOff>121920</xdr:rowOff>
    </xdr:from>
    <xdr:to>
      <xdr:col>8</xdr:col>
      <xdr:colOff>142874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742169" y="12294870"/>
          <a:ext cx="120205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  <a:p>
          <a:pPr algn="ctr"/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4"/>
  </cols>
  <sheetData>
    <row r="1" spans="1:10" ht="15" x14ac:dyDescent="0.2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31" zoomScaleNormal="100" workbookViewId="0">
      <selection activeCell="A7" sqref="A7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8"/>
      <c r="B5" s="68"/>
      <c r="C5" s="68"/>
      <c r="D5" s="68"/>
    </row>
    <row r="6" spans="1:4" x14ac:dyDescent="0.25">
      <c r="A6" s="68" t="s">
        <v>420</v>
      </c>
      <c r="B6" s="68"/>
      <c r="C6" s="68"/>
      <c r="D6" s="68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25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25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25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25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25">
      <c r="A14" s="122" t="s">
        <v>345</v>
      </c>
      <c r="B14" s="135"/>
      <c r="C14" s="118"/>
      <c r="D14" s="131"/>
    </row>
    <row r="15" spans="1:4" x14ac:dyDescent="0.25">
      <c r="A15" s="122" t="s">
        <v>344</v>
      </c>
      <c r="B15" s="135"/>
      <c r="C15" s="118"/>
      <c r="D15" s="131"/>
    </row>
    <row r="16" spans="1:4" x14ac:dyDescent="0.25">
      <c r="A16" s="122" t="s">
        <v>343</v>
      </c>
      <c r="B16" s="135"/>
      <c r="C16" s="118"/>
      <c r="D16" s="131"/>
    </row>
    <row r="17" spans="1:4" x14ac:dyDescent="0.25">
      <c r="A17" s="122" t="s">
        <v>342</v>
      </c>
      <c r="B17" s="135"/>
      <c r="C17" s="118"/>
      <c r="D17" s="131"/>
    </row>
    <row r="18" spans="1:4" x14ac:dyDescent="0.25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25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25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25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25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25">
      <c r="A23" s="123" t="s">
        <v>341</v>
      </c>
      <c r="B23" s="135"/>
      <c r="C23" s="118"/>
      <c r="D23" s="131"/>
    </row>
    <row r="24" spans="1:4" x14ac:dyDescent="0.25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25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25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25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25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25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25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25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25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25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25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25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25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25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25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25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25">
      <c r="A40" s="18"/>
      <c r="B40" s="135"/>
      <c r="C40" s="118"/>
      <c r="D40" s="131"/>
    </row>
    <row r="41" spans="1:4" ht="16.5" x14ac:dyDescent="0.35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25">
      <c r="A42" s="125"/>
      <c r="B42" s="140"/>
      <c r="C42" s="120"/>
      <c r="D42" s="131"/>
    </row>
    <row r="43" spans="1:4" ht="15.75" thickBot="1" x14ac:dyDescent="0.3">
      <c r="A43" s="126"/>
      <c r="B43" s="141"/>
      <c r="C43" s="142"/>
      <c r="D43" s="143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C47" sqref="C47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25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25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25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25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25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25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25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25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25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25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25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25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25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25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25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25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25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25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25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25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25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25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25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25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25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25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25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25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35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499999999999993" customHeight="1" thickBot="1" x14ac:dyDescent="0.3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25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25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25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25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25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25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25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25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25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25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25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25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25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25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25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25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" customHeight="1" x14ac:dyDescent="0.25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25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25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25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25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25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25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25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25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25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25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25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25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25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25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25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25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25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25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25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25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25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25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25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25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25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25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25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25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25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25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25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25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25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25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25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.75" thickBot="1" x14ac:dyDescent="0.3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.75" thickTop="1" x14ac:dyDescent="0.25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25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25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25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25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25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25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25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25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25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25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25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25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25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25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25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25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25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25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25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25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25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25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25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25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25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25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25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25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25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25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25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25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25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25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25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25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25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25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25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25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25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25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25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25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25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25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25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25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25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25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25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25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25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25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25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25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25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25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25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25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25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25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25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25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25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25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25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25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25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25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25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25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25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25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25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25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25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25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25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25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25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25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25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25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25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25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25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25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25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25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25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25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25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25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25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25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25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25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25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25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25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25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25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25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25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25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25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25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25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25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25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25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25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25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25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25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25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25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25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25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25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25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25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25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25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25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25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25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25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25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25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25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25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25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25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25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25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25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25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25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25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25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25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25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25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25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25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25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25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25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25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25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25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25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25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25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25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25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25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25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25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25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25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25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25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25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25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25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25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25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25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25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25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.75" thickBot="1" x14ac:dyDescent="0.3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.75" thickTop="1" x14ac:dyDescent="0.25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25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25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25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25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25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25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25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25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25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25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25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25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25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25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25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25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25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25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25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25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25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25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25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25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25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.75" thickBot="1" x14ac:dyDescent="0.3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.75" thickTop="1" x14ac:dyDescent="0.25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25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25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25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25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25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25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25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25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25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25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25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25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25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.75" thickBot="1" x14ac:dyDescent="0.3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.75" thickTop="1" x14ac:dyDescent="0.25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25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25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25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25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25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25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25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25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25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25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25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25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25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25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25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25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25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25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25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25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25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25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25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25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25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25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25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25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25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25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25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25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25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25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25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25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25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25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25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25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25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25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25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25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25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.75" thickBot="1" x14ac:dyDescent="0.3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6.5" thickTop="1" thickBot="1" x14ac:dyDescent="0.3">
      <c r="B330" s="113"/>
      <c r="C330" s="114"/>
      <c r="D330" s="114"/>
      <c r="E330" s="114"/>
      <c r="F330" s="114"/>
      <c r="G330" s="114"/>
      <c r="H330" s="114"/>
      <c r="I330" s="115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K57" sqref="K57"/>
    </sheetView>
  </sheetViews>
  <sheetFormatPr defaultColWidth="8.85546875" defaultRowHeight="12.75" x14ac:dyDescent="0.2"/>
  <cols>
    <col min="1" max="1" width="5.42578125" style="37" customWidth="1"/>
    <col min="2" max="2" width="55.7109375" style="37" customWidth="1"/>
    <col min="3" max="3" width="17.28515625" style="37" customWidth="1"/>
    <col min="4" max="4" width="21.7109375" style="37" customWidth="1"/>
    <col min="5" max="5" width="17.140625" style="37" customWidth="1"/>
    <col min="6" max="6" width="13.85546875" style="37" customWidth="1"/>
    <col min="7" max="7" width="13.7109375" style="37" customWidth="1"/>
    <col min="8" max="8" width="17.140625" style="37" customWidth="1"/>
    <col min="9" max="9" width="3.7109375" style="37" customWidth="1"/>
    <col min="10" max="16384" width="8.85546875" style="37"/>
  </cols>
  <sheetData>
    <row r="1" spans="1:8" ht="15.95" customHeight="1" x14ac:dyDescent="0.2">
      <c r="A1" s="38"/>
      <c r="B1" s="1" t="s">
        <v>349</v>
      </c>
      <c r="C1" s="1"/>
      <c r="D1" s="1"/>
      <c r="E1" s="1"/>
      <c r="F1" s="1"/>
      <c r="G1" s="1"/>
      <c r="H1" s="1"/>
    </row>
    <row r="2" spans="1:8" ht="15.95" customHeight="1" x14ac:dyDescent="0.2">
      <c r="A2" s="38"/>
      <c r="B2" s="1" t="s">
        <v>359</v>
      </c>
      <c r="C2" s="1"/>
      <c r="D2" s="1"/>
      <c r="E2" s="1"/>
      <c r="F2" s="1"/>
      <c r="G2" s="1"/>
      <c r="H2" s="1"/>
    </row>
    <row r="3" spans="1:8" ht="15.95" customHeight="1" x14ac:dyDescent="0.2">
      <c r="A3" s="1" t="str">
        <f>'Allocated (R)'!A3</f>
        <v>FOR THE MONTH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69"/>
      <c r="B4" s="69"/>
      <c r="C4" s="69"/>
      <c r="D4" s="69"/>
      <c r="E4" s="69"/>
      <c r="F4" s="69"/>
      <c r="G4" s="69"/>
      <c r="H4" s="69"/>
    </row>
    <row r="5" spans="1:8" ht="15.95" customHeight="1" x14ac:dyDescent="0.2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"/>
    <row r="7" spans="1:8" ht="51" x14ac:dyDescent="0.2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5" customHeight="1" thickBot="1" x14ac:dyDescent="0.25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5" customHeight="1" thickTop="1" x14ac:dyDescent="0.2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5">
        <f>VLOOKUP($E9,$B$65:$G$70,5,FALSE)</f>
        <v>0.58050000000000002</v>
      </c>
      <c r="G9" s="176">
        <f>VLOOKUP($E9,$B$65:$G$70,6,FALSE)</f>
        <v>0.41949999999999998</v>
      </c>
      <c r="H9" s="190">
        <f>'Unallocated Detail (R)'!D207</f>
        <v>0</v>
      </c>
    </row>
    <row r="10" spans="1:8" ht="15.95" customHeight="1" x14ac:dyDescent="0.2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5">
        <f>VLOOKUP($E10,$B$65:$G$70,5,FALSE)</f>
        <v>0.62209999999999999</v>
      </c>
      <c r="G10" s="176">
        <f>VLOOKUP($E10,$B$65:$G$70,6,FALSE)</f>
        <v>0.37790000000000001</v>
      </c>
      <c r="H10" s="191">
        <f>'Unallocated Detail (R)'!D208</f>
        <v>0</v>
      </c>
    </row>
    <row r="11" spans="1:8" ht="15.95" customHeight="1" x14ac:dyDescent="0.2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5">
        <f>VLOOKUP($E11,$B$65:$G$70,5,FALSE)</f>
        <v>0.58050000000000002</v>
      </c>
      <c r="G11" s="176">
        <f>VLOOKUP($E11,$B$65:$G$70,6,FALSE)</f>
        <v>0.41949999999999998</v>
      </c>
      <c r="H11" s="191">
        <f>'Unallocated Detail (R)'!D209</f>
        <v>0</v>
      </c>
    </row>
    <row r="12" spans="1:8" ht="15.95" customHeight="1" x14ac:dyDescent="0.2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5">
        <f>VLOOKUP($E12,$B$65:$G$70,5,FALSE)</f>
        <v>0.66190000000000004</v>
      </c>
      <c r="G12" s="176">
        <f>VLOOKUP($E12,$B$65:$G$70,6,FALSE)</f>
        <v>0.33810000000000001</v>
      </c>
      <c r="H12" s="191">
        <f>'Unallocated Detail (R)'!D210</f>
        <v>0</v>
      </c>
    </row>
    <row r="13" spans="1:8" ht="15.95" customHeight="1" x14ac:dyDescent="0.2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7">
        <f>VLOOKUP($E13,$B$65:$G$70,5,FALSE)</f>
        <v>0.58050000000000002</v>
      </c>
      <c r="G13" s="178">
        <f>VLOOKUP($E13,$B$65:$G$70,6,FALSE)</f>
        <v>0.41949999999999998</v>
      </c>
      <c r="H13" s="192">
        <f>'Unallocated Detail (R)'!D211</f>
        <v>0</v>
      </c>
    </row>
    <row r="14" spans="1:8" ht="15.95" customHeight="1" x14ac:dyDescent="0.2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79"/>
      <c r="G14" s="180"/>
      <c r="H14" s="191">
        <f>SUM(H9:H13)</f>
        <v>0</v>
      </c>
    </row>
    <row r="15" spans="1:8" ht="15.95" customHeight="1" x14ac:dyDescent="0.2">
      <c r="A15" s="42" t="s">
        <v>17</v>
      </c>
      <c r="B15" s="50"/>
      <c r="C15" s="159"/>
      <c r="D15" s="160"/>
      <c r="E15" s="167"/>
      <c r="F15" s="181"/>
      <c r="G15" s="180"/>
      <c r="H15" s="191"/>
    </row>
    <row r="16" spans="1:8" ht="15.95" customHeight="1" x14ac:dyDescent="0.2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5">
        <f t="shared" ref="F16:F22" si="4">VLOOKUP($E16,$B$65:$G$70,5,FALSE)</f>
        <v>0.58050000000000002</v>
      </c>
      <c r="G16" s="176">
        <f t="shared" ref="G16:G22" si="5">VLOOKUP($E16,$B$65:$G$70,6,FALSE)</f>
        <v>0.41949999999999998</v>
      </c>
      <c r="H16" s="191">
        <f>'Unallocated Detail (R)'!D214</f>
        <v>0</v>
      </c>
    </row>
    <row r="17" spans="1:9" ht="15.95" customHeight="1" x14ac:dyDescent="0.2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5">
        <f t="shared" si="4"/>
        <v>0.58050000000000002</v>
      </c>
      <c r="G17" s="176">
        <f t="shared" si="5"/>
        <v>0.41949999999999998</v>
      </c>
      <c r="H17" s="191">
        <f>'Unallocated Detail (R)'!D215</f>
        <v>0</v>
      </c>
    </row>
    <row r="18" spans="1:9" ht="15.95" customHeight="1" x14ac:dyDescent="0.2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5">
        <f t="shared" si="4"/>
        <v>0.58050000000000002</v>
      </c>
      <c r="G18" s="176">
        <f t="shared" si="5"/>
        <v>0.41949999999999998</v>
      </c>
      <c r="H18" s="191">
        <f>'Unallocated Detail (R)'!D216</f>
        <v>0</v>
      </c>
    </row>
    <row r="19" spans="1:9" ht="15.95" customHeight="1" x14ac:dyDescent="0.2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5">
        <f t="shared" si="4"/>
        <v>0.58050000000000002</v>
      </c>
      <c r="G19" s="176">
        <f t="shared" si="5"/>
        <v>0.41949999999999998</v>
      </c>
      <c r="H19" s="191">
        <f>'Unallocated Detail (R)'!D217</f>
        <v>0</v>
      </c>
    </row>
    <row r="20" spans="1:9" ht="15.95" customHeight="1" x14ac:dyDescent="0.2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5">
        <f t="shared" si="4"/>
        <v>0.58050000000000002</v>
      </c>
      <c r="G20" s="176">
        <f t="shared" si="5"/>
        <v>0.41949999999999998</v>
      </c>
      <c r="H20" s="191">
        <f>'Unallocated Detail (R)'!D218</f>
        <v>0</v>
      </c>
    </row>
    <row r="21" spans="1:9" ht="15.95" customHeight="1" x14ac:dyDescent="0.2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5">
        <f t="shared" si="4"/>
        <v>0.58050000000000002</v>
      </c>
      <c r="G21" s="176">
        <f t="shared" si="5"/>
        <v>0.41949999999999998</v>
      </c>
      <c r="H21" s="191">
        <f>'Unallocated Detail (R)'!D219</f>
        <v>0</v>
      </c>
    </row>
    <row r="22" spans="1:9" ht="15.95" customHeight="1" x14ac:dyDescent="0.2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7">
        <f t="shared" si="4"/>
        <v>0.58050000000000002</v>
      </c>
      <c r="G22" s="178">
        <f t="shared" si="5"/>
        <v>0.41949999999999998</v>
      </c>
      <c r="H22" s="192">
        <f>'Unallocated Detail (R)'!D220</f>
        <v>0</v>
      </c>
    </row>
    <row r="23" spans="1:9" ht="15.95" customHeight="1" x14ac:dyDescent="0.2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79"/>
      <c r="G23" s="180"/>
      <c r="H23" s="191">
        <f>SUM(H16:H21)</f>
        <v>0</v>
      </c>
    </row>
    <row r="24" spans="1:9" ht="15.95" customHeight="1" x14ac:dyDescent="0.2">
      <c r="A24" s="42" t="s">
        <v>15</v>
      </c>
      <c r="B24" s="50"/>
      <c r="C24" s="159"/>
      <c r="D24" s="160"/>
      <c r="E24" s="167"/>
      <c r="F24" s="181"/>
      <c r="G24" s="180"/>
      <c r="H24" s="191"/>
    </row>
    <row r="25" spans="1:9" ht="15.95" customHeight="1" x14ac:dyDescent="0.2">
      <c r="A25" s="42"/>
      <c r="B25" s="48" t="s">
        <v>376</v>
      </c>
      <c r="C25" s="159">
        <f t="shared" ref="C25:C37" si="6">H25*F25</f>
        <v>0</v>
      </c>
      <c r="D25" s="160">
        <f t="shared" ref="D25:D37" si="7">H25*G25</f>
        <v>0</v>
      </c>
      <c r="E25" s="167">
        <v>4</v>
      </c>
      <c r="F25" s="175">
        <f t="shared" ref="F25:F37" si="8">VLOOKUP($E25,$B$65:$G$70,5,FALSE)</f>
        <v>0.66190000000000004</v>
      </c>
      <c r="G25" s="176">
        <f t="shared" ref="G25:G37" si="9">VLOOKUP($E25,$B$65:$G$70,6,FALSE)</f>
        <v>0.33810000000000001</v>
      </c>
      <c r="H25" s="191">
        <f>'Unallocated Detail (R)'!D226</f>
        <v>0</v>
      </c>
    </row>
    <row r="26" spans="1:9" ht="15.95" customHeight="1" x14ac:dyDescent="0.2">
      <c r="A26" s="42"/>
      <c r="B26" s="48" t="s">
        <v>377</v>
      </c>
      <c r="C26" s="159">
        <f t="shared" si="6"/>
        <v>0</v>
      </c>
      <c r="D26" s="160">
        <f t="shared" si="7"/>
        <v>0</v>
      </c>
      <c r="E26" s="167">
        <v>4</v>
      </c>
      <c r="F26" s="175">
        <f t="shared" si="8"/>
        <v>0.66190000000000004</v>
      </c>
      <c r="G26" s="176">
        <f t="shared" si="9"/>
        <v>0.33810000000000001</v>
      </c>
      <c r="H26" s="191">
        <f>'Unallocated Detail (R)'!D227</f>
        <v>0</v>
      </c>
    </row>
    <row r="27" spans="1:9" ht="15.95" customHeight="1" x14ac:dyDescent="0.2">
      <c r="A27" s="42" t="s">
        <v>364</v>
      </c>
      <c r="B27" s="48" t="s">
        <v>378</v>
      </c>
      <c r="C27" s="159">
        <f t="shared" si="6"/>
        <v>0</v>
      </c>
      <c r="D27" s="160">
        <f t="shared" si="7"/>
        <v>0</v>
      </c>
      <c r="E27" s="167">
        <v>4</v>
      </c>
      <c r="F27" s="175">
        <f t="shared" si="8"/>
        <v>0.66190000000000004</v>
      </c>
      <c r="G27" s="176">
        <f t="shared" si="9"/>
        <v>0.33810000000000001</v>
      </c>
      <c r="H27" s="191">
        <f>'Unallocated Detail (R)'!D228</f>
        <v>0</v>
      </c>
    </row>
    <row r="28" spans="1:9" ht="15.95" customHeight="1" x14ac:dyDescent="0.2">
      <c r="A28" s="42" t="s">
        <v>364</v>
      </c>
      <c r="B28" s="48" t="s">
        <v>379</v>
      </c>
      <c r="C28" s="159">
        <f t="shared" si="6"/>
        <v>0</v>
      </c>
      <c r="D28" s="160">
        <f t="shared" si="7"/>
        <v>0</v>
      </c>
      <c r="E28" s="167">
        <v>4</v>
      </c>
      <c r="F28" s="175">
        <v>0.65590000000000004</v>
      </c>
      <c r="G28" s="176">
        <v>0.34410000000000002</v>
      </c>
      <c r="H28" s="191">
        <f>'Unallocated Detail (R)'!D229</f>
        <v>0</v>
      </c>
    </row>
    <row r="29" spans="1:9" ht="15.95" customHeight="1" x14ac:dyDescent="0.2">
      <c r="A29" s="42" t="s">
        <v>364</v>
      </c>
      <c r="B29" s="48" t="s">
        <v>380</v>
      </c>
      <c r="C29" s="159">
        <f t="shared" si="6"/>
        <v>0</v>
      </c>
      <c r="D29" s="160">
        <f t="shared" si="7"/>
        <v>0</v>
      </c>
      <c r="E29" s="167">
        <v>3</v>
      </c>
      <c r="F29" s="175">
        <f t="shared" si="8"/>
        <v>0.6038</v>
      </c>
      <c r="G29" s="176">
        <f t="shared" si="9"/>
        <v>0.3962</v>
      </c>
      <c r="H29" s="191">
        <f>'Unallocated Detail (R)'!D230</f>
        <v>0</v>
      </c>
    </row>
    <row r="30" spans="1:9" ht="15.95" customHeight="1" x14ac:dyDescent="0.2">
      <c r="A30" s="42" t="s">
        <v>364</v>
      </c>
      <c r="B30" s="48" t="s">
        <v>381</v>
      </c>
      <c r="C30" s="159">
        <f t="shared" si="6"/>
        <v>0</v>
      </c>
      <c r="D30" s="160">
        <f t="shared" si="7"/>
        <v>0</v>
      </c>
      <c r="E30" s="167">
        <v>1</v>
      </c>
      <c r="F30" s="175">
        <f t="shared" si="8"/>
        <v>0.58050000000000002</v>
      </c>
      <c r="G30" s="176">
        <f t="shared" si="9"/>
        <v>0.41949999999999998</v>
      </c>
      <c r="H30" s="191">
        <f>'Unallocated Detail (R)'!D231</f>
        <v>0</v>
      </c>
    </row>
    <row r="31" spans="1:9" ht="15.95" customHeight="1" x14ac:dyDescent="0.2">
      <c r="A31" s="42" t="s">
        <v>364</v>
      </c>
      <c r="B31" s="48" t="s">
        <v>382</v>
      </c>
      <c r="C31" s="159">
        <f t="shared" si="6"/>
        <v>0</v>
      </c>
      <c r="D31" s="160">
        <f t="shared" si="7"/>
        <v>0</v>
      </c>
      <c r="E31" s="196">
        <v>5</v>
      </c>
      <c r="F31" s="175">
        <v>0.63218432769432886</v>
      </c>
      <c r="G31" s="176">
        <v>0.36781567230567108</v>
      </c>
      <c r="H31" s="191">
        <f>'Unallocated Detail (R)'!D232</f>
        <v>0</v>
      </c>
      <c r="I31" s="189"/>
    </row>
    <row r="32" spans="1:9" ht="15.95" customHeight="1" x14ac:dyDescent="0.2">
      <c r="A32" s="42"/>
      <c r="B32" s="48" t="s">
        <v>383</v>
      </c>
      <c r="C32" s="159">
        <f t="shared" si="6"/>
        <v>0</v>
      </c>
      <c r="D32" s="160">
        <f t="shared" si="7"/>
        <v>0</v>
      </c>
      <c r="E32" s="167">
        <v>4</v>
      </c>
      <c r="F32" s="175">
        <f t="shared" si="8"/>
        <v>0.66190000000000004</v>
      </c>
      <c r="G32" s="176">
        <f t="shared" si="9"/>
        <v>0.33810000000000001</v>
      </c>
      <c r="H32" s="191">
        <f>'Unallocated Detail (R)'!D233</f>
        <v>0</v>
      </c>
    </row>
    <row r="33" spans="1:8" ht="15.95" customHeight="1" x14ac:dyDescent="0.2">
      <c r="A33" s="42" t="s">
        <v>364</v>
      </c>
      <c r="B33" s="48" t="s">
        <v>384</v>
      </c>
      <c r="C33" s="159">
        <f t="shared" si="6"/>
        <v>0</v>
      </c>
      <c r="D33" s="160">
        <f t="shared" si="7"/>
        <v>0</v>
      </c>
      <c r="E33" s="167">
        <v>4</v>
      </c>
      <c r="F33" s="175">
        <f t="shared" si="8"/>
        <v>0.66190000000000004</v>
      </c>
      <c r="G33" s="176">
        <f t="shared" si="9"/>
        <v>0.33810000000000001</v>
      </c>
      <c r="H33" s="191">
        <f>'Unallocated Detail (R)'!D234</f>
        <v>0</v>
      </c>
    </row>
    <row r="34" spans="1:8" ht="15.95" customHeight="1" x14ac:dyDescent="0.2">
      <c r="A34" s="42" t="s">
        <v>364</v>
      </c>
      <c r="B34" s="48" t="s">
        <v>385</v>
      </c>
      <c r="C34" s="159">
        <f t="shared" si="6"/>
        <v>0</v>
      </c>
      <c r="D34" s="160">
        <f t="shared" si="7"/>
        <v>0</v>
      </c>
      <c r="E34" s="167">
        <v>4</v>
      </c>
      <c r="F34" s="175">
        <f t="shared" si="8"/>
        <v>0.66190000000000004</v>
      </c>
      <c r="G34" s="176">
        <f t="shared" si="9"/>
        <v>0.33810000000000001</v>
      </c>
      <c r="H34" s="191">
        <f>'Unallocated Detail (R)'!D235</f>
        <v>0</v>
      </c>
    </row>
    <row r="35" spans="1:8" ht="15.95" customHeight="1" x14ac:dyDescent="0.2">
      <c r="A35" s="42" t="s">
        <v>364</v>
      </c>
      <c r="B35" s="48" t="s">
        <v>386</v>
      </c>
      <c r="C35" s="159">
        <f t="shared" si="6"/>
        <v>0</v>
      </c>
      <c r="D35" s="160">
        <f t="shared" si="7"/>
        <v>0</v>
      </c>
      <c r="E35" s="167">
        <v>4</v>
      </c>
      <c r="F35" s="175">
        <f t="shared" si="8"/>
        <v>0.66190000000000004</v>
      </c>
      <c r="G35" s="176">
        <f t="shared" si="9"/>
        <v>0.33810000000000001</v>
      </c>
      <c r="H35" s="191">
        <f>'Unallocated Detail (R)'!D236</f>
        <v>0</v>
      </c>
    </row>
    <row r="36" spans="1:8" ht="15.95" customHeight="1" x14ac:dyDescent="0.2">
      <c r="A36" s="42"/>
      <c r="B36" s="48" t="s">
        <v>387</v>
      </c>
      <c r="C36" s="159">
        <f t="shared" si="6"/>
        <v>0</v>
      </c>
      <c r="D36" s="160">
        <f t="shared" si="7"/>
        <v>0</v>
      </c>
      <c r="E36" s="167">
        <v>4</v>
      </c>
      <c r="F36" s="175">
        <f t="shared" si="8"/>
        <v>0.66190000000000004</v>
      </c>
      <c r="G36" s="176">
        <f t="shared" si="9"/>
        <v>0.33810000000000001</v>
      </c>
      <c r="H36" s="191">
        <f>'Unallocated Detail (R)'!D237</f>
        <v>0</v>
      </c>
    </row>
    <row r="37" spans="1:8" ht="15.95" customHeight="1" x14ac:dyDescent="0.2">
      <c r="A37" s="42"/>
      <c r="B37" s="48" t="s">
        <v>388</v>
      </c>
      <c r="C37" s="161">
        <f t="shared" si="6"/>
        <v>0</v>
      </c>
      <c r="D37" s="162">
        <f t="shared" si="7"/>
        <v>0</v>
      </c>
      <c r="E37" s="168">
        <v>4</v>
      </c>
      <c r="F37" s="177">
        <f t="shared" si="8"/>
        <v>0.66190000000000004</v>
      </c>
      <c r="G37" s="178">
        <f t="shared" si="9"/>
        <v>0.33810000000000001</v>
      </c>
      <c r="H37" s="192">
        <f>'Unallocated Detail (R)'!D238</f>
        <v>0</v>
      </c>
    </row>
    <row r="38" spans="1:8" ht="15.95" customHeight="1" x14ac:dyDescent="0.2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79"/>
      <c r="G38" s="180"/>
      <c r="H38" s="191">
        <f>SUM(H25:H37)</f>
        <v>0</v>
      </c>
    </row>
    <row r="39" spans="1:8" ht="15.95" customHeight="1" x14ac:dyDescent="0.2">
      <c r="A39" s="42" t="s">
        <v>389</v>
      </c>
      <c r="B39" s="50"/>
      <c r="C39" s="159"/>
      <c r="D39" s="160"/>
      <c r="E39" s="167"/>
      <c r="F39" s="181"/>
      <c r="G39" s="180"/>
      <c r="H39" s="191"/>
    </row>
    <row r="40" spans="1:8" ht="15.95" customHeight="1" x14ac:dyDescent="0.2">
      <c r="A40" s="42"/>
      <c r="B40" s="48" t="s">
        <v>390</v>
      </c>
      <c r="C40" s="159">
        <f t="shared" ref="C40:C41" si="10">H40*F40</f>
        <v>0</v>
      </c>
      <c r="D40" s="160">
        <f t="shared" ref="D40:D41" si="11">H40*G40</f>
        <v>0</v>
      </c>
      <c r="E40" s="167">
        <v>4</v>
      </c>
      <c r="F40" s="175">
        <f>VLOOKUP($E40,$B$65:$G$70,5,FALSE)</f>
        <v>0.66190000000000004</v>
      </c>
      <c r="G40" s="176">
        <f>VLOOKUP($E40,$B$65:$G$70,6,FALSE)</f>
        <v>0.33810000000000001</v>
      </c>
      <c r="H40" s="191">
        <f>'Unallocated Detail (R)'!D244</f>
        <v>0</v>
      </c>
    </row>
    <row r="41" spans="1:8" ht="15.95" customHeight="1" x14ac:dyDescent="0.2">
      <c r="A41" s="42"/>
      <c r="B41" s="49" t="s">
        <v>391</v>
      </c>
      <c r="C41" s="161">
        <f t="shared" si="10"/>
        <v>0</v>
      </c>
      <c r="D41" s="162">
        <f t="shared" si="11"/>
        <v>0</v>
      </c>
      <c r="E41" s="168">
        <v>4</v>
      </c>
      <c r="F41" s="177">
        <f>VLOOKUP($E41,$B$65:$G$70,5,FALSE)</f>
        <v>0.66190000000000004</v>
      </c>
      <c r="G41" s="178">
        <f>VLOOKUP($E41,$B$65:$G$70,6,FALSE)</f>
        <v>0.33810000000000001</v>
      </c>
      <c r="H41" s="192">
        <f>'Unallocated Detail (R)'!D245</f>
        <v>0</v>
      </c>
    </row>
    <row r="42" spans="1:8" ht="15.95" customHeight="1" x14ac:dyDescent="0.2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181"/>
      <c r="G42" s="180"/>
      <c r="H42" s="191">
        <f>SUM(H40:H41)</f>
        <v>0</v>
      </c>
    </row>
    <row r="43" spans="1:8" ht="15.95" customHeight="1" x14ac:dyDescent="0.2">
      <c r="A43" s="42" t="s">
        <v>13</v>
      </c>
      <c r="B43" s="48"/>
      <c r="C43" s="159"/>
      <c r="D43" s="160"/>
      <c r="E43" s="167"/>
      <c r="F43" s="181"/>
      <c r="G43" s="180"/>
      <c r="H43" s="191"/>
    </row>
    <row r="44" spans="1:8" ht="15.95" customHeight="1" x14ac:dyDescent="0.2">
      <c r="A44" s="42"/>
      <c r="B44" s="48" t="s">
        <v>392</v>
      </c>
      <c r="C44" s="159">
        <f t="shared" ref="C44:C46" si="12">H44*F44</f>
        <v>0</v>
      </c>
      <c r="D44" s="160">
        <f t="shared" ref="D44:D46" si="13">H44*G44</f>
        <v>0</v>
      </c>
      <c r="E44" s="167">
        <v>4</v>
      </c>
      <c r="F44" s="175">
        <f>VLOOKUP($E44,$B$65:$G$70,5,FALSE)</f>
        <v>0.66190000000000004</v>
      </c>
      <c r="G44" s="176">
        <f>VLOOKUP($E44,$B$65:$G$70,6,FALSE)</f>
        <v>0.33810000000000001</v>
      </c>
      <c r="H44" s="191">
        <f>'Unallocated Detail (R)'!D248</f>
        <v>0</v>
      </c>
    </row>
    <row r="45" spans="1:8" ht="15.95" customHeight="1" x14ac:dyDescent="0.2">
      <c r="A45" s="42"/>
      <c r="B45" s="48" t="s">
        <v>393</v>
      </c>
      <c r="C45" s="159">
        <f t="shared" si="12"/>
        <v>0</v>
      </c>
      <c r="D45" s="160">
        <f t="shared" si="13"/>
        <v>0</v>
      </c>
      <c r="E45" s="167">
        <v>4</v>
      </c>
      <c r="F45" s="175">
        <f>VLOOKUP($E45,$B$65:$G$70,5,FALSE)</f>
        <v>0.66190000000000004</v>
      </c>
      <c r="G45" s="176">
        <f>VLOOKUP($E45,$B$65:$G$70,6,FALSE)</f>
        <v>0.33810000000000001</v>
      </c>
      <c r="H45" s="191">
        <f>'Unallocated Detail (R)'!D249</f>
        <v>0</v>
      </c>
    </row>
    <row r="46" spans="1:8" ht="15.95" customHeight="1" x14ac:dyDescent="0.2">
      <c r="A46" s="42"/>
      <c r="B46" s="49" t="s">
        <v>394</v>
      </c>
      <c r="C46" s="161">
        <f t="shared" si="12"/>
        <v>0</v>
      </c>
      <c r="D46" s="162">
        <f t="shared" si="13"/>
        <v>0</v>
      </c>
      <c r="E46" s="168">
        <v>4</v>
      </c>
      <c r="F46" s="177">
        <f>VLOOKUP($E46,$B$65:$G$70,5,FALSE)</f>
        <v>0.66190000000000004</v>
      </c>
      <c r="G46" s="178">
        <f>VLOOKUP($E46,$B$65:$G$70,6,FALSE)</f>
        <v>0.33810000000000001</v>
      </c>
      <c r="H46" s="191">
        <f>'Unallocated Detail (R)'!D250</f>
        <v>0</v>
      </c>
    </row>
    <row r="47" spans="1:8" ht="15.95" customHeight="1" x14ac:dyDescent="0.2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181"/>
      <c r="G47" s="180"/>
      <c r="H47" s="193">
        <f>SUM(H44:H46)</f>
        <v>0</v>
      </c>
    </row>
    <row r="48" spans="1:8" ht="15.95" customHeight="1" x14ac:dyDescent="0.2">
      <c r="A48" s="42" t="s">
        <v>395</v>
      </c>
      <c r="B48" s="50"/>
      <c r="C48" s="159"/>
      <c r="D48" s="160"/>
      <c r="E48" s="167"/>
      <c r="F48" s="181"/>
      <c r="G48" s="180"/>
      <c r="H48" s="191"/>
    </row>
    <row r="49" spans="1:9" ht="15.95" customHeight="1" x14ac:dyDescent="0.2">
      <c r="A49" s="42"/>
      <c r="B49" s="49" t="s">
        <v>339</v>
      </c>
      <c r="C49" s="161">
        <f t="shared" ref="C49" si="14">H49*F49</f>
        <v>0</v>
      </c>
      <c r="D49" s="162">
        <f t="shared" ref="D49" si="15">H49*G49</f>
        <v>0</v>
      </c>
      <c r="E49" s="168">
        <v>4</v>
      </c>
      <c r="F49" s="177">
        <v>0.64688037652653896</v>
      </c>
      <c r="G49" s="178">
        <v>0.35311962347346099</v>
      </c>
      <c r="H49" s="191">
        <f>'Unallocated Detail (R)'!D270</f>
        <v>0</v>
      </c>
      <c r="I49" s="189"/>
    </row>
    <row r="50" spans="1:9" ht="15.95" customHeight="1" x14ac:dyDescent="0.2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181"/>
      <c r="G50" s="180"/>
      <c r="H50" s="193">
        <f>SUM(H49)</f>
        <v>0</v>
      </c>
    </row>
    <row r="51" spans="1:9" ht="15.95" customHeight="1" x14ac:dyDescent="0.2">
      <c r="A51" s="42"/>
      <c r="B51" s="50"/>
      <c r="C51" s="159"/>
      <c r="D51" s="160"/>
      <c r="E51" s="167"/>
      <c r="F51" s="181"/>
      <c r="G51" s="180"/>
      <c r="H51" s="191"/>
    </row>
    <row r="52" spans="1:9" ht="15.95" customHeight="1" x14ac:dyDescent="0.2">
      <c r="A52" s="51" t="s">
        <v>396</v>
      </c>
      <c r="B52" s="50"/>
      <c r="C52" s="159"/>
      <c r="D52" s="160"/>
      <c r="E52" s="50"/>
      <c r="F52" s="50"/>
      <c r="G52" s="182"/>
      <c r="H52" s="191"/>
    </row>
    <row r="53" spans="1:9" ht="15.95" customHeight="1" x14ac:dyDescent="0.2">
      <c r="A53" s="51"/>
      <c r="B53" s="49" t="s">
        <v>397</v>
      </c>
      <c r="C53" s="159">
        <f t="shared" ref="C53" si="16">H53*F53</f>
        <v>0</v>
      </c>
      <c r="D53" s="160">
        <f t="shared" ref="D53" si="17">H53*G53</f>
        <v>0</v>
      </c>
      <c r="E53" s="167">
        <v>4</v>
      </c>
      <c r="F53" s="175">
        <f>VLOOKUP($E53,$B$65:$G$70,5,FALSE)</f>
        <v>0.66190000000000004</v>
      </c>
      <c r="G53" s="176">
        <f>VLOOKUP($E53,$B$65:$G$70,6,FALSE)</f>
        <v>0.33810000000000001</v>
      </c>
      <c r="H53" s="191">
        <f>'Unallocated Detail (R)'!D274</f>
        <v>0</v>
      </c>
    </row>
    <row r="54" spans="1:9" ht="15.95" customHeight="1" x14ac:dyDescent="0.2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4">
        <f>SUM(H53)</f>
        <v>0</v>
      </c>
    </row>
    <row r="55" spans="1:9" ht="15.95" customHeight="1" x14ac:dyDescent="0.2">
      <c r="A55" s="51"/>
      <c r="B55" s="50"/>
      <c r="C55" s="159"/>
      <c r="D55" s="160"/>
      <c r="E55" s="167"/>
      <c r="F55" s="181"/>
      <c r="G55" s="180"/>
      <c r="H55" s="191"/>
    </row>
    <row r="56" spans="1:9" ht="15.95" customHeight="1" x14ac:dyDescent="0.2">
      <c r="A56" s="52" t="s">
        <v>398</v>
      </c>
      <c r="B56" s="50"/>
      <c r="C56" s="159"/>
      <c r="D56" s="160"/>
      <c r="E56" s="167"/>
      <c r="F56" s="181"/>
      <c r="G56" s="180"/>
      <c r="H56" s="191"/>
    </row>
    <row r="57" spans="1:9" ht="15.95" customHeight="1" x14ac:dyDescent="0.2">
      <c r="A57" s="52"/>
      <c r="B57" s="49" t="s">
        <v>399</v>
      </c>
      <c r="C57" s="159">
        <f t="shared" ref="C57:C59" si="18">H57*F57</f>
        <v>0</v>
      </c>
      <c r="D57" s="160">
        <f t="shared" ref="D57:D59" si="19">H57*G57</f>
        <v>0</v>
      </c>
      <c r="E57" s="167">
        <v>4</v>
      </c>
      <c r="F57" s="175">
        <f>VLOOKUP($E57,$B$65:$G$70,5,FALSE)</f>
        <v>0.66190000000000004</v>
      </c>
      <c r="G57" s="176">
        <f>VLOOKUP($E57,$B$65:$G$70,6,FALSE)</f>
        <v>0.33810000000000001</v>
      </c>
      <c r="H57" s="191">
        <f>'Unallocated Detail (R)'!D277</f>
        <v>0</v>
      </c>
    </row>
    <row r="58" spans="1:9" ht="15.95" customHeight="1" x14ac:dyDescent="0.2">
      <c r="A58" s="42"/>
      <c r="B58" s="49" t="s">
        <v>400</v>
      </c>
      <c r="C58" s="159">
        <f t="shared" si="18"/>
        <v>0</v>
      </c>
      <c r="D58" s="160">
        <f t="shared" si="19"/>
        <v>0</v>
      </c>
      <c r="E58" s="170">
        <v>4</v>
      </c>
      <c r="F58" s="175">
        <f>VLOOKUP($E58,$B$65:$G$70,5,FALSE)</f>
        <v>0.66190000000000004</v>
      </c>
      <c r="G58" s="176">
        <f>VLOOKUP($E58,$B$65:$G$70,6,FALSE)</f>
        <v>0.33810000000000001</v>
      </c>
      <c r="H58" s="191">
        <f>'Unallocated Detail (R)'!D278</f>
        <v>0</v>
      </c>
    </row>
    <row r="59" spans="1:9" s="77" customFormat="1" ht="15.95" customHeight="1" x14ac:dyDescent="0.2">
      <c r="A59" s="52"/>
      <c r="B59" s="49" t="s">
        <v>417</v>
      </c>
      <c r="C59" s="161">
        <f t="shared" si="18"/>
        <v>0</v>
      </c>
      <c r="D59" s="162">
        <f t="shared" si="19"/>
        <v>0</v>
      </c>
      <c r="E59" s="170">
        <v>4</v>
      </c>
      <c r="F59" s="177">
        <f>VLOOKUP($E59,$B$65:$G$70,5,FALSE)</f>
        <v>0.66190000000000004</v>
      </c>
      <c r="G59" s="178">
        <f>VLOOKUP($E59,$B$65:$G$70,6,FALSE)</f>
        <v>0.33810000000000001</v>
      </c>
      <c r="H59" s="192">
        <f>'Unallocated Detail (R)'!D279</f>
        <v>0</v>
      </c>
    </row>
    <row r="60" spans="1:9" ht="15.95" customHeight="1" x14ac:dyDescent="0.2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185"/>
      <c r="G60" s="186"/>
      <c r="H60" s="192">
        <f>SUM(H57:H59)</f>
        <v>0</v>
      </c>
    </row>
    <row r="61" spans="1:9" ht="12" customHeight="1" x14ac:dyDescent="0.2">
      <c r="A61" s="42"/>
      <c r="B61" s="50"/>
      <c r="C61" s="159"/>
      <c r="D61" s="160"/>
      <c r="E61" s="60"/>
      <c r="F61" s="181"/>
      <c r="G61" s="180"/>
      <c r="H61" s="191"/>
    </row>
    <row r="62" spans="1:9" ht="15.95" customHeight="1" thickBot="1" x14ac:dyDescent="0.4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7"/>
      <c r="G62" s="188"/>
      <c r="H62" s="195">
        <f>H60+H54+H50+H47+H42+H38+H23+H14</f>
        <v>0</v>
      </c>
    </row>
    <row r="63" spans="1:9" ht="11.25" customHeight="1" thickTop="1" x14ac:dyDescent="0.2">
      <c r="C63" s="55"/>
      <c r="D63" s="55"/>
      <c r="E63" s="55"/>
      <c r="F63" s="55"/>
    </row>
    <row r="64" spans="1:9" ht="15.95" customHeight="1" x14ac:dyDescent="0.2">
      <c r="E64" s="77"/>
    </row>
    <row r="65" spans="1:8" ht="15.95" customHeight="1" x14ac:dyDescent="0.2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5" customHeight="1" x14ac:dyDescent="0.2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5" customHeight="1" x14ac:dyDescent="0.2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20">SUM(F67,G67)</f>
        <v>1</v>
      </c>
    </row>
    <row r="68" spans="1:8" ht="15.95" customHeight="1" x14ac:dyDescent="0.2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20"/>
        <v>1</v>
      </c>
    </row>
    <row r="69" spans="1:8" ht="15.95" customHeight="1" x14ac:dyDescent="0.2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20"/>
        <v>1</v>
      </c>
    </row>
    <row r="70" spans="1:8" ht="15.95" customHeight="1" x14ac:dyDescent="0.2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20"/>
        <v>1</v>
      </c>
    </row>
    <row r="71" spans="1:8" ht="15.95" customHeight="1" x14ac:dyDescent="0.2">
      <c r="A71" s="64"/>
      <c r="C71" s="61"/>
      <c r="D71" s="61"/>
      <c r="E71" s="61"/>
      <c r="F71" s="61"/>
      <c r="G71" s="61"/>
      <c r="H71" s="61"/>
    </row>
    <row r="72" spans="1:8" ht="15.95" customHeight="1" x14ac:dyDescent="0.2">
      <c r="B72" s="197"/>
      <c r="C72" s="61"/>
      <c r="D72" s="61"/>
      <c r="E72" s="61"/>
      <c r="F72" s="61"/>
      <c r="G72" s="61"/>
      <c r="H72" s="61"/>
    </row>
    <row r="73" spans="1:8" x14ac:dyDescent="0.2">
      <c r="B73" s="198"/>
    </row>
    <row r="74" spans="1:8" x14ac:dyDescent="0.2">
      <c r="B74" s="198"/>
    </row>
    <row r="75" spans="1:8" x14ac:dyDescent="0.2">
      <c r="B75" s="198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2431FA-C04A-48EA-A5EC-30B6B55334E0}"/>
</file>

<file path=customXml/itemProps2.xml><?xml version="1.0" encoding="utf-8"?>
<ds:datastoreItem xmlns:ds="http://schemas.openxmlformats.org/officeDocument/2006/customXml" ds:itemID="{E6AB6D13-44F7-4008-8F42-C5D579DED6FE}"/>
</file>

<file path=customXml/itemProps3.xml><?xml version="1.0" encoding="utf-8"?>
<ds:datastoreItem xmlns:ds="http://schemas.openxmlformats.org/officeDocument/2006/customXml" ds:itemID="{1055A675-1D7D-427E-BAC1-9DCBE2A84C0D}"/>
</file>

<file path=customXml/itemProps4.xml><?xml version="1.0" encoding="utf-8"?>
<ds:datastoreItem xmlns:ds="http://schemas.openxmlformats.org/officeDocument/2006/customXml" ds:itemID="{77EE5730-E798-4ADA-8EEF-8E7A8DA96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2019-02-12T21:35:34Z</cp:lastPrinted>
  <dcterms:created xsi:type="dcterms:W3CDTF">2017-10-30T16:51:04Z</dcterms:created>
  <dcterms:modified xsi:type="dcterms:W3CDTF">2020-02-14T20:56:19Z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