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H59" i="13" l="1"/>
  <c r="H58" i="13"/>
  <c r="H57" i="13"/>
  <c r="C57" i="13" s="1"/>
  <c r="H53" i="13"/>
  <c r="H49" i="13"/>
  <c r="D49" i="13" s="1"/>
  <c r="D50" i="13" s="1"/>
  <c r="H46" i="13"/>
  <c r="C46" i="13" s="1"/>
  <c r="H45" i="13"/>
  <c r="C45" i="13" s="1"/>
  <c r="H44" i="13"/>
  <c r="D44" i="13" s="1"/>
  <c r="H41" i="13"/>
  <c r="H40" i="13"/>
  <c r="D40" i="13" s="1"/>
  <c r="H37" i="13"/>
  <c r="H36" i="13"/>
  <c r="H35" i="13"/>
  <c r="H34" i="13"/>
  <c r="D34" i="13" s="1"/>
  <c r="H33" i="13"/>
  <c r="D33" i="13" s="1"/>
  <c r="H32" i="13"/>
  <c r="H31" i="13"/>
  <c r="C31" i="13" s="1"/>
  <c r="H30" i="13"/>
  <c r="D30" i="13" s="1"/>
  <c r="H29" i="13"/>
  <c r="H28" i="13"/>
  <c r="H27" i="13"/>
  <c r="D27" i="13" s="1"/>
  <c r="H26" i="13"/>
  <c r="H25" i="13"/>
  <c r="H22" i="13"/>
  <c r="D22" i="13" s="1"/>
  <c r="H21" i="13"/>
  <c r="D21" i="13" s="1"/>
  <c r="H20" i="13"/>
  <c r="C20" i="13" s="1"/>
  <c r="H19" i="13"/>
  <c r="H18" i="13"/>
  <c r="H17" i="13"/>
  <c r="H16" i="13"/>
  <c r="C16" i="13" s="1"/>
  <c r="H13" i="13"/>
  <c r="D13" i="13" s="1"/>
  <c r="H12" i="13"/>
  <c r="H11" i="13"/>
  <c r="H10" i="13"/>
  <c r="D10" i="13" s="1"/>
  <c r="H9" i="13"/>
  <c r="C9" i="13" s="1"/>
  <c r="D59" i="13"/>
  <c r="D53" i="13"/>
  <c r="D54" i="13" s="1"/>
  <c r="H50" i="13"/>
  <c r="D41" i="13"/>
  <c r="D37" i="13"/>
  <c r="D36" i="13"/>
  <c r="D32" i="13"/>
  <c r="D29" i="13"/>
  <c r="D28" i="13"/>
  <c r="D25" i="13"/>
  <c r="D19" i="13"/>
  <c r="D17" i="13"/>
  <c r="D11" i="13"/>
  <c r="D58" i="13"/>
  <c r="C58" i="13"/>
  <c r="D57" i="13"/>
  <c r="D45" i="13"/>
  <c r="C40" i="13"/>
  <c r="C36" i="13"/>
  <c r="D35" i="13"/>
  <c r="C35" i="13"/>
  <c r="C32" i="13"/>
  <c r="D31" i="13"/>
  <c r="C30" i="13"/>
  <c r="C28" i="13"/>
  <c r="C27" i="13"/>
  <c r="D26" i="13"/>
  <c r="C26" i="13"/>
  <c r="C22" i="13"/>
  <c r="C21" i="13"/>
  <c r="D20" i="13"/>
  <c r="D18" i="13"/>
  <c r="C18" i="13"/>
  <c r="C17" i="13"/>
  <c r="D16" i="13"/>
  <c r="C13" i="13"/>
  <c r="D12" i="13"/>
  <c r="C12" i="13"/>
  <c r="C10" i="13"/>
  <c r="D9" i="13"/>
  <c r="C44" i="13" l="1"/>
  <c r="C47" i="13" s="1"/>
  <c r="H47" i="13"/>
  <c r="C34" i="13"/>
  <c r="D14" i="13"/>
  <c r="D23" i="13"/>
  <c r="H14" i="13"/>
  <c r="H23" i="13"/>
  <c r="D38" i="13"/>
  <c r="D42" i="13"/>
  <c r="D46" i="13"/>
  <c r="D47" i="13" s="1"/>
  <c r="C59" i="13"/>
  <c r="C60" i="13" s="1"/>
  <c r="H42" i="13"/>
  <c r="H54" i="13"/>
  <c r="H60" i="13"/>
  <c r="C11" i="13"/>
  <c r="C14" i="13" s="1"/>
  <c r="C19" i="13"/>
  <c r="C23" i="13" s="1"/>
  <c r="C25" i="13"/>
  <c r="C29" i="13"/>
  <c r="C33" i="13"/>
  <c r="C37" i="13"/>
  <c r="C41" i="13"/>
  <c r="C42" i="13" s="1"/>
  <c r="C53" i="13"/>
  <c r="C54" i="13" s="1"/>
  <c r="D60" i="13"/>
  <c r="H38" i="13"/>
  <c r="C49" i="13"/>
  <c r="C50" i="13" s="1"/>
  <c r="G12" i="17"/>
  <c r="D62" i="13" l="1"/>
  <c r="C38" i="13"/>
  <c r="C62" i="13" s="1"/>
  <c r="H62" i="13"/>
  <c r="H324" i="17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55" i="17" l="1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G59" i="13" l="1"/>
  <c r="F5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F53" i="13"/>
  <c r="G58" i="13"/>
  <c r="F58" i="13"/>
  <c r="G57" i="13"/>
  <c r="F57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0" i="13"/>
  <c r="F30" i="13"/>
  <c r="G29" i="13"/>
  <c r="F29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2" i="13"/>
  <c r="F12" i="13"/>
  <c r="G11" i="13"/>
  <c r="F11" i="13"/>
  <c r="G10" i="13"/>
  <c r="F10" i="13"/>
  <c r="G9" i="13"/>
  <c r="F9" i="13"/>
  <c r="G13" i="13"/>
  <c r="F13" i="13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<sst xmlns="http://schemas.openxmlformats.org/spreadsheetml/2006/main" count="507" uniqueCount="427">
  <si>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</si>
  <si>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</si>
  <si>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</si>
  <si>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</si>
  <si>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</si>
  <si>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</si>
  <si>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</si>
  <si>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</si>
  <si>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</si>
  <si>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</si>
  <si>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</si>
  <si>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</si>
  <si>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</si>
  <si>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</si>
  <si>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</si>
  <si>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</si>
  <si>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</si>
  <si>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</si>
  <si>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</si>
  <si>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</si>
  <si>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</si>
  <si>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</si>
  <si>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</si>
  <si>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</si>
  <si>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</si>
  <si>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</si>
  <si>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</si>
  <si>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</si>
  <si>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</si>
  <si>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</si>
  <si>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</si>
  <si>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</si>
  <si>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</si>
  <si>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</si>
  <si>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</si>
  <si>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</si>
  <si>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</si>
  <si>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</si>
  <si>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</si>
  <si>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</si>
  <si>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</si>
  <si>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</si>
  <si>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</si>
  <si>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</si>
  <si>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</si>
  <si>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</si>
  <si>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</si>
  <si>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</si>
  <si>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</si>
  <si>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</si>
  <si>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</si>
  <si>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</si>
  <si>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</si>
  <si>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</si>
  <si>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</si>
  <si>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</si>
  <si>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</si>
  <si>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</si>
  <si>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</si>
  <si>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</si>
  <si>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</si>
  <si>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</si>
  <si>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</si>
  <si>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</si>
  <si>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</si>
  <si>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</si>
  <si>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</si>
  <si>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</si>
  <si>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</si>
  <si>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</si>
  <si>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</si>
  <si>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</si>
  <si>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</si>
  <si>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</si>
  <si>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</si>
  <si>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</si>
  <si>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</si>
  <si>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</si>
  <si>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</si>
  <si>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</si>
  <si>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</si>
  <si>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</si>
  <si>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</si>
  <si>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</si>
  <si>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</si>
  <si>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</si>
  <si>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</si>
  <si>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</si>
  <si>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</si>
  <si>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</si>
  <si>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</si>
  <si>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</si>
  <si>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</si>
  <si>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</si>
  <si>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</si>
  <si>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</si>
  <si>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</si>
  <si>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</si>
  <si>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</si>
  <si>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</si>
  <si>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</si>
  <si>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</si>
  <si>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</si>
  <si>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</si>
  <si>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</si>
  <si>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</si>
  <si>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</si>
  <si>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</si>
  <si>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</si>
  <si>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</si>
  <si>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</si>
  <si>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</si>
  <si>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</si>
  <si>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</si>
  <si>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</si>
  <si>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</si>
  <si>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</si>
  <si>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</si>
  <si>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</si>
  <si>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</si>
  <si>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</si>
  <si>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</si>
  <si>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</si>
  <si>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</si>
  <si>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</si>
  <si>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</si>
  <si>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</si>
  <si>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</si>
  <si>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</si>
  <si>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</si>
  <si>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</si>
  <si>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</si>
  <si>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</si>
  <si>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</si>
  <si>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</si>
  <si>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</si>
  <si>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</si>
  <si>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</si>
  <si>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</si>
  <si>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</si>
  <si>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</si>
  <si>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</si>
  <si>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</si>
  <si>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</si>
  <si>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</si>
  <si>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</si>
  <si>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</si>
  <si>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</si>
  <si>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</si>
  <si>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</si>
  <si>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</si>
  <si>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</si>
  <si>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</si>
  <si>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</si>
  <si>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</si>
  <si>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</si>
  <si>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</si>
  <si>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</si>
  <si>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</si>
  <si>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</si>
  <si>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</si>
  <si>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</si>
  <si>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</si>
  <si>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</si>
  <si>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</si>
  <si>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</si>
  <si>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</si>
  <si>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</si>
  <si>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</si>
  <si>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</si>
  <si>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</si>
  <si>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</si>
  <si>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</si>
  <si>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</si>
  <si>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</si>
  <si>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</si>
  <si>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</si>
  <si>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</si>
  <si>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</si>
  <si>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</si>
  <si>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</si>
  <si>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</si>
  <si>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</si>
  <si>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</si>
  <si>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</si>
  <si>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</si>
  <si>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</si>
  <si>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</si>
  <si>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</si>
  <si>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</si>
  <si>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</si>
  <si>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</si>
  <si>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</si>
  <si>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</si>
  <si>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</si>
  <si>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</si>
  <si>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</si>
  <si>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</si>
  <si>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</si>
  <si>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</si>
  <si>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</si>
  <si>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</si>
  <si>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</si>
  <si>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</si>
  <si>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</si>
  <si>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</si>
  <si>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</si>
  <si>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</si>
  <si>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</si>
  <si>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</si>
  <si>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</si>
  <si>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</si>
  <si>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</si>
  <si>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</si>
  <si>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</si>
  <si>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</si>
  <si>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</si>
  <si>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</si>
  <si>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</si>
  <si>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</si>
  <si>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</si>
  <si>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</si>
  <si>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</si>
  <si>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</si>
  <si>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</si>
  <si>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</si>
  <si>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</si>
  <si>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</si>
  <si>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</si>
  <si>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</si>
  <si>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</si>
  <si>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</si>
  <si>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</si>
  <si>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</si>
  <si>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</si>
  <si>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</si>
  <si>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</si>
  <si>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</si>
  <si>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</si>
  <si>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</si>
  <si>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</si>
  <si>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</si>
  <si>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</si>
  <si>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</si>
  <si>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</si>
  <si>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</si>
  <si>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</si>
  <si>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</si>
  <si>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</si>
  <si>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</si>
  <si>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</si>
  <si>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</si>
  <si>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</si>
  <si>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</si>
  <si>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</si>
  <si>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</si>
  <si>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</si>
  <si>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</si>
  <si>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</si>
  <si>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</si>
  <si>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</si>
  <si>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</si>
  <si>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</si>
  <si>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</si>
  <si>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</si>
  <si>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</si>
  <si>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</si>
  <si>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</si>
  <si>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</si>
  <si>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</si>
  <si>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</si>
  <si>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</si>
  <si>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</si>
  <si>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</si>
  <si>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</si>
  <si>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</si>
  <si>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</si>
  <si>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</si>
  <si>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</si>
  <si>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</si>
  <si>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</si>
  <si>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</si>
  <si>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</si>
  <si>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</si>
  <si>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</si>
  <si>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</si>
  <si>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</si>
  <si>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</si>
  <si>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</si>
  <si>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</si>
  <si>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</si>
  <si>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</si>
  <si>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</si>
  <si>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</si>
  <si>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</si>
  <si>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</si>
  <si>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</si>
  <si>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</si>
  <si>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</si>
  <si>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</si>
  <si>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</si>
  <si>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</si>
  <si>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</si>
  <si>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</si>
  <si>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</si>
  <si>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</si>
  <si>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</si>
  <si>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</si>
  <si>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</si>
  <si>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</si>
  <si>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</si>
  <si>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</si>
  <si>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</si>
  <si>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</si>
  <si>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</si>
  <si>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</si>
  <si>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</si>
  <si>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</si>
  <si>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</si>
  <si>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</si>
  <si>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</si>
  <si>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</si>
  <si>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</si>
  <si>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</si>
  <si>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</si>
  <si>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</si>
  <si>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</si>
  <si>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</si>
  <si>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</si>
  <si>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</si>
  <si>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</si>
  <si>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</si>
  <si>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</si>
  <si>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</si>
  <si>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</si>
  <si>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</si>
  <si>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</si>
  <si>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</si>
  <si>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</si>
  <si>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</si>
  <si>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</si>
  <si>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</si>
  <si>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</si>
  <si>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</si>
  <si>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</si>
  <si>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</si>
  <si>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</si>
  <si>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</si>
  <si>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</si>
  <si>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</si>
  <si>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</si>
  <si>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</si>
  <si>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</si>
  <si>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</si>
  <si>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</si>
  <si>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</si>
  <si>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</si>
  <si>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</si>
  <si>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</si>
  <si>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</si>
  <si>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</si>
  <si>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</si>
  <si>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</si>
  <si>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</si>
  <si>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</si>
  <si>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</si>
  <si>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</si>
  <si>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</si>
  <si>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</si>
  <si>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</si>
  <si>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</si>
  <si>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</si>
  <si>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</si>
  <si>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</si>
  <si>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</si>
  <si>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</si>
  <si>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</si>
  <si>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</si>
  <si>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</si>
  <si>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</si>
  <si>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</si>
  <si>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</si>
  <si>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</si>
  <si>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</si>
  <si>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</si>
  <si>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</si>
  <si>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</si>
  <si>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</si>
  <si>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</si>
  <si>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</si>
  <si>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</si>
  <si>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</si>
  <si>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</si>
  <si>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</si>
  <si>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</si>
  <si>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</si>
  <si>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</si>
  <si>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</si>
  <si>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</si>
  <si>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</si>
  <si>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</si>
  <si>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</si>
  <si>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</si>
  <si>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</si>
  <si>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</si>
  <si>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</si>
  <si>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</si>
  <si>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</si>
  <si>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</si>
  <si>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</si>
  <si>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</si>
  <si>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</si>
  <si>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</si>
  <si>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</si>
  <si>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</si>
  <si>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</si>
  <si>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</si>
  <si>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</si>
  <si>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</si>
  <si>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</si>
  <si>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DECEMBER 31, 2018</t>
  </si>
  <si>
    <t>5 (Note 1)</t>
  </si>
  <si>
    <t>4 (Note 1)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</si>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</sst>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200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10" fontId="5" fillId="0" borderId="0" xfId="0" applyNumberFormat="1" applyFont="1" applyFill="1" applyBorder="1" applyAlignment="1">
      <alignment horizontal="right" wrapText="1"/>
    </xf>
    <xf numFmtId="10" fontId="5" fillId="0" borderId="67" xfId="0" applyNumberFormat="1" applyFont="1" applyFill="1" applyBorder="1" applyAlignment="1">
      <alignment horizontal="right" wrapText="1"/>
    </xf>
    <xf numFmtId="10" fontId="5" fillId="0" borderId="3" xfId="0" applyNumberFormat="1" applyFont="1" applyFill="1" applyBorder="1" applyAlignment="1">
      <alignment horizontal="right" wrapText="1"/>
    </xf>
    <xf numFmtId="10" fontId="5" fillId="0" borderId="69" xfId="0" applyNumberFormat="1" applyFont="1" applyFill="1" applyBorder="1" applyAlignment="1">
      <alignment horizontal="right" wrapText="1"/>
    </xf>
    <xf numFmtId="168" fontId="5" fillId="0" borderId="0" xfId="0" applyNumberFormat="1" applyFont="1" applyFill="1" applyBorder="1"/>
    <xf numFmtId="10" fontId="5" fillId="0" borderId="67" xfId="0" applyNumberFormat="1" applyFont="1" applyFill="1" applyBorder="1"/>
    <xf numFmtId="10" fontId="5" fillId="0" borderId="0" xfId="0" applyNumberFormat="1" applyFont="1" applyFill="1" applyBorder="1"/>
    <xf numFmtId="0" fontId="5" fillId="0" borderId="67" xfId="0" applyFont="1" applyFill="1" applyBorder="1"/>
    <xf numFmtId="10" fontId="5" fillId="0" borderId="14" xfId="0" applyNumberFormat="1" applyFont="1" applyFill="1" applyBorder="1"/>
    <xf numFmtId="10" fontId="5" fillId="0" borderId="71" xfId="0" applyNumberFormat="1" applyFont="1" applyFill="1" applyBorder="1"/>
    <xf numFmtId="10" fontId="5" fillId="0" borderId="3" xfId="0" applyNumberFormat="1" applyFont="1" applyFill="1" applyBorder="1"/>
    <xf numFmtId="10" fontId="5" fillId="0" borderId="69" xfId="0" applyNumberFormat="1" applyFont="1" applyFill="1" applyBorder="1"/>
    <xf numFmtId="168" fontId="8" fillId="0" borderId="0" xfId="0" applyNumberFormat="1" applyFont="1" applyFill="1" applyBorder="1"/>
    <xf numFmtId="10" fontId="8" fillId="0" borderId="67" xfId="0" applyNumberFormat="1" applyFont="1" applyFill="1" applyBorder="1"/>
    <xf numFmtId="0" fontId="119" fillId="0" borderId="0" xfId="0" quotePrefix="1" applyFont="1" applyFill="1"/>
    <xf numFmtId="42" fontId="5" fillId="127" borderId="96" xfId="0" applyNumberFormat="1" applyFont="1" applyFill="1" applyBorder="1"/>
    <xf numFmtId="41" fontId="5" fillId="127" borderId="97" xfId="0" applyNumberFormat="1" applyFont="1" applyFill="1" applyBorder="1"/>
    <xf numFmtId="41" fontId="5" fillId="127" borderId="98" xfId="0" applyNumberFormat="1" applyFont="1" applyFill="1" applyBorder="1"/>
    <xf numFmtId="41" fontId="5" fillId="127" borderId="99" xfId="0" applyNumberFormat="1" applyFont="1" applyFill="1" applyBorder="1"/>
    <xf numFmtId="41" fontId="5" fillId="127" borderId="100" xfId="0" applyNumberFormat="1" applyFont="1" applyFill="1" applyBorder="1"/>
    <xf numFmtId="42" fontId="8" fillId="127" borderId="101" xfId="0" applyNumberFormat="1" applyFont="1" applyFill="1" applyBorder="1"/>
    <xf numFmtId="0" fontId="5" fillId="0" borderId="16" xfId="0" applyNumberFormat="1" applyFont="1" applyFill="1" applyBorder="1" applyAlignment="1">
      <alignment horizontal="left" indent="6"/>
    </xf>
    <xf numFmtId="0" fontId="5" fillId="0" borderId="90" xfId="0" applyNumberFormat="1" applyFont="1" applyFill="1" applyBorder="1" applyAlignment="1">
      <alignment horizontal="left" indent="6"/>
    </xf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891541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38701" y="1030224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236219</xdr:colOff>
      <xdr:row>56</xdr:row>
      <xdr:rowOff>0</xdr:rowOff>
    </xdr:from>
    <xdr:to>
      <xdr:col>3</xdr:col>
      <xdr:colOff>504824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760594" y="10668000"/>
          <a:ext cx="118300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243839</xdr:colOff>
      <xdr:row>60</xdr:row>
      <xdr:rowOff>0</xdr:rowOff>
    </xdr:from>
    <xdr:to>
      <xdr:col>3</xdr:col>
      <xdr:colOff>529714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768214" y="11430000"/>
          <a:ext cx="120027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521080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768215" y="12001501"/>
          <a:ext cx="11916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342899</xdr:colOff>
      <xdr:row>262</xdr:row>
      <xdr:rowOff>0</xdr:rowOff>
    </xdr:from>
    <xdr:to>
      <xdr:col>3</xdr:col>
      <xdr:colOff>611504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867274" y="49949100"/>
          <a:ext cx="118300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350519</xdr:colOff>
      <xdr:row>269</xdr:row>
      <xdr:rowOff>0</xdr:rowOff>
    </xdr:from>
    <xdr:to>
      <xdr:col>3</xdr:col>
      <xdr:colOff>619124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874894" y="51301650"/>
          <a:ext cx="118300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12" name="TextBox 11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13" name="TextBox 12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14" name="TextBox 13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15" name="TextBox 14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16" name="TextBox 15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17" name="TextBox 16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18" name="TextBox 17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9" name="TextBox 18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20" name="TextBox 19"/>
        <xdr:cNvSpPr txBox="1"/>
      </xdr:nvSpPr>
      <xdr:spPr>
        <a:xfrm>
          <a:off x="9966959" y="2331721"/>
          <a:ext cx="115824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16</xdr:row>
      <xdr:rowOff>137160</xdr:rowOff>
    </xdr:from>
    <xdr:to>
      <xdr:col>7</xdr:col>
      <xdr:colOff>1158241</xdr:colOff>
      <xdr:row>18</xdr:row>
      <xdr:rowOff>121920</xdr:rowOff>
    </xdr:to>
    <xdr:sp macro="" textlink="">
      <xdr:nvSpPr>
        <xdr:cNvPr id="21" name="TextBox 20"/>
        <xdr:cNvSpPr txBox="1"/>
      </xdr:nvSpPr>
      <xdr:spPr>
        <a:xfrm>
          <a:off x="9989820" y="3703320"/>
          <a:ext cx="109728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1135380</xdr:colOff>
      <xdr:row>28</xdr:row>
      <xdr:rowOff>182880</xdr:rowOff>
    </xdr:to>
    <xdr:sp macro="" textlink="">
      <xdr:nvSpPr>
        <xdr:cNvPr id="22" name="TextBox 21"/>
        <xdr:cNvSpPr txBox="1"/>
      </xdr:nvSpPr>
      <xdr:spPr>
        <a:xfrm>
          <a:off x="9974580" y="5745480"/>
          <a:ext cx="108966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38</xdr:row>
      <xdr:rowOff>38100</xdr:rowOff>
    </xdr:from>
    <xdr:to>
      <xdr:col>7</xdr:col>
      <xdr:colOff>1188720</xdr:colOff>
      <xdr:row>40</xdr:row>
      <xdr:rowOff>60960</xdr:rowOff>
    </xdr:to>
    <xdr:sp macro="" textlink="">
      <xdr:nvSpPr>
        <xdr:cNvPr id="23" name="TextBox 22"/>
        <xdr:cNvSpPr txBox="1"/>
      </xdr:nvSpPr>
      <xdr:spPr>
        <a:xfrm>
          <a:off x="9989820" y="796290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1181100</xdr:colOff>
      <xdr:row>45</xdr:row>
      <xdr:rowOff>22860</xdr:rowOff>
    </xdr:to>
    <xdr:sp macro="" textlink="">
      <xdr:nvSpPr>
        <xdr:cNvPr id="24" name="TextBox 23"/>
        <xdr:cNvSpPr txBox="1"/>
      </xdr:nvSpPr>
      <xdr:spPr>
        <a:xfrm>
          <a:off x="9989820" y="8915400"/>
          <a:ext cx="112014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25" name="TextBox 24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19050</xdr:colOff>
      <xdr:row>50</xdr:row>
      <xdr:rowOff>91440</xdr:rowOff>
    </xdr:from>
    <xdr:to>
      <xdr:col>8</xdr:col>
      <xdr:colOff>3810</xdr:colOff>
      <xdr:row>52</xdr:row>
      <xdr:rowOff>91440</xdr:rowOff>
    </xdr:to>
    <xdr:sp macro="" textlink="">
      <xdr:nvSpPr>
        <xdr:cNvPr id="26" name="TextBox 25"/>
        <xdr:cNvSpPr txBox="1"/>
      </xdr:nvSpPr>
      <xdr:spPr>
        <a:xfrm>
          <a:off x="9677400" y="10464165"/>
          <a:ext cx="112776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55</xdr:row>
      <xdr:rowOff>160020</xdr:rowOff>
    </xdr:from>
    <xdr:to>
      <xdr:col>7</xdr:col>
      <xdr:colOff>1181100</xdr:colOff>
      <xdr:row>57</xdr:row>
      <xdr:rowOff>144780</xdr:rowOff>
    </xdr:to>
    <xdr:sp macro="" textlink="">
      <xdr:nvSpPr>
        <xdr:cNvPr id="27" name="TextBox 26"/>
        <xdr:cNvSpPr txBox="1"/>
      </xdr:nvSpPr>
      <xdr:spPr>
        <a:xfrm>
          <a:off x="10005060" y="11452860"/>
          <a:ext cx="11049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904875</xdr:colOff>
      <xdr:row>59</xdr:row>
      <xdr:rowOff>121920</xdr:rowOff>
    </xdr:from>
    <xdr:to>
      <xdr:col>7</xdr:col>
      <xdr:colOff>1139190</xdr:colOff>
      <xdr:row>61</xdr:row>
      <xdr:rowOff>152400</xdr:rowOff>
    </xdr:to>
    <xdr:sp macro="" textlink="">
      <xdr:nvSpPr>
        <xdr:cNvPr id="28" name="TextBox 27"/>
        <xdr:cNvSpPr txBox="1"/>
      </xdr:nvSpPr>
      <xdr:spPr>
        <a:xfrm>
          <a:off x="9648825" y="12294870"/>
          <a:ext cx="114871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419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8" t="s">
        <v>420</v>
      </c>
      <c r="B3" s="198"/>
      <c r="C3" s="198"/>
      <c r="D3" s="198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414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/>
      <c r="B43" s="139"/>
      <c r="C43" s="140"/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MONTH ENDED DECEMBER 31,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9" t="s">
        <v>349</v>
      </c>
      <c r="B1" s="199"/>
      <c r="C1" s="199"/>
      <c r="D1" s="199"/>
      <c r="E1" s="199"/>
      <c r="F1" s="199"/>
      <c r="G1" s="199"/>
      <c r="H1" s="199"/>
      <c r="I1" s="199"/>
    </row>
    <row r="2" spans="1:9">
      <c r="A2" s="199" t="s">
        <v>358</v>
      </c>
      <c r="B2" s="199"/>
      <c r="C2" s="199"/>
      <c r="D2" s="199"/>
      <c r="E2" s="199"/>
      <c r="F2" s="199"/>
      <c r="G2" s="199"/>
      <c r="H2" s="199"/>
      <c r="I2" s="199"/>
    </row>
    <row r="3" spans="1:9">
      <c r="A3" s="198" t="str">
        <f>'Allocated (R)'!A3</f>
        <v>FOR THE MONTH ENDED DECEMBER 31, 2018</v>
      </c>
      <c r="B3" s="198"/>
      <c r="C3" s="198"/>
      <c r="D3" s="198"/>
      <c r="E3" s="198"/>
      <c r="F3" s="198"/>
      <c r="G3" s="198"/>
      <c r="H3" s="198"/>
      <c r="I3" s="198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415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416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417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/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7.140625" style="35" customWidth="1"/>
    <col min="9" max="9" width="3.7109375" style="35" customWidth="1"/>
    <col min="10" max="16384" width="8.85546875" style="35"/>
  </cols>
  <sheetData>
    <row r="1" spans="1:8" ht="15.95" customHeight="1">
      <c r="A1" s="36"/>
      <c r="B1" s="199" t="s">
        <v>349</v>
      </c>
      <c r="C1" s="199"/>
      <c r="D1" s="199"/>
      <c r="E1" s="199"/>
      <c r="F1" s="199"/>
      <c r="G1" s="199"/>
      <c r="H1" s="199"/>
    </row>
    <row r="2" spans="1:8" ht="15.95" customHeight="1">
      <c r="A2" s="36"/>
      <c r="B2" s="199" t="s">
        <v>359</v>
      </c>
      <c r="C2" s="199"/>
      <c r="D2" s="199"/>
      <c r="E2" s="199"/>
      <c r="F2" s="199"/>
      <c r="G2" s="199"/>
      <c r="H2" s="199"/>
    </row>
    <row r="3" spans="1:8" ht="15.95" customHeight="1">
      <c r="A3" s="199" t="str">
        <f>'Allocated (R)'!A3</f>
        <v>FOR THE MONTH ENDED DECEMBER 31, 2018</v>
      </c>
      <c r="B3" s="199"/>
      <c r="C3" s="199"/>
      <c r="D3" s="199"/>
      <c r="E3" s="199"/>
      <c r="F3" s="199"/>
      <c r="G3" s="199"/>
      <c r="H3" s="199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411</v>
      </c>
      <c r="F7" s="78" t="s">
        <v>412</v>
      </c>
      <c r="G7" s="78" t="s">
        <v>413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3">
        <f>VLOOKUP($E9,$B$65:$G$70,5,FALSE)</f>
        <v>0.58079999999999998</v>
      </c>
      <c r="G9" s="174">
        <f>VLOOKUP($E9,$B$65:$G$70,6,FALSE)</f>
        <v>0.41920000000000002</v>
      </c>
      <c r="H9" s="188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3">
        <f>VLOOKUP($E10,$B$65:$G$70,5,FALSE)</f>
        <v>0.62590000000000001</v>
      </c>
      <c r="G10" s="174">
        <f>VLOOKUP($E10,$B$65:$G$70,6,FALSE)</f>
        <v>0.37409999999999999</v>
      </c>
      <c r="H10" s="189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3">
        <f>VLOOKUP($E11,$B$65:$G$70,5,FALSE)</f>
        <v>0.58079999999999998</v>
      </c>
      <c r="G11" s="174">
        <f>VLOOKUP($E11,$B$65:$G$70,6,FALSE)</f>
        <v>0.41920000000000002</v>
      </c>
      <c r="H11" s="189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3">
        <f>VLOOKUP($E12,$B$65:$G$70,5,FALSE)</f>
        <v>0.65590000000000004</v>
      </c>
      <c r="G12" s="174">
        <f>VLOOKUP($E12,$B$65:$G$70,6,FALSE)</f>
        <v>0.34410000000000002</v>
      </c>
      <c r="H12" s="189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5">
        <f>VLOOKUP($E13,$B$65:$G$70,5,FALSE)</f>
        <v>0.58079999999999998</v>
      </c>
      <c r="G13" s="176">
        <f>VLOOKUP($E13,$B$65:$G$70,6,FALSE)</f>
        <v>0.41920000000000002</v>
      </c>
      <c r="H13" s="190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77"/>
      <c r="G14" s="178"/>
      <c r="H14" s="189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179"/>
      <c r="G15" s="178"/>
      <c r="H15" s="189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3">
        <f t="shared" ref="F16:F22" si="4">VLOOKUP($E16,$B$65:$G$70,5,FALSE)</f>
        <v>0.58079999999999998</v>
      </c>
      <c r="G16" s="174">
        <f t="shared" ref="G16:G22" si="5">VLOOKUP($E16,$B$65:$G$70,6,FALSE)</f>
        <v>0.41920000000000002</v>
      </c>
      <c r="H16" s="189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3">
        <f t="shared" si="4"/>
        <v>0.58079999999999998</v>
      </c>
      <c r="G17" s="174">
        <f t="shared" si="5"/>
        <v>0.41920000000000002</v>
      </c>
      <c r="H17" s="189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3">
        <f t="shared" si="4"/>
        <v>0.58079999999999998</v>
      </c>
      <c r="G18" s="174">
        <f t="shared" si="5"/>
        <v>0.41920000000000002</v>
      </c>
      <c r="H18" s="189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3">
        <f t="shared" si="4"/>
        <v>0.58079999999999998</v>
      </c>
      <c r="G19" s="174">
        <f t="shared" si="5"/>
        <v>0.41920000000000002</v>
      </c>
      <c r="H19" s="189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3">
        <f t="shared" si="4"/>
        <v>0.58079999999999998</v>
      </c>
      <c r="G20" s="174">
        <f t="shared" si="5"/>
        <v>0.41920000000000002</v>
      </c>
      <c r="H20" s="189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3">
        <f t="shared" si="4"/>
        <v>0.58079999999999998</v>
      </c>
      <c r="G21" s="174">
        <f t="shared" si="5"/>
        <v>0.41920000000000002</v>
      </c>
      <c r="H21" s="189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5">
        <f t="shared" si="4"/>
        <v>0.58079999999999998</v>
      </c>
      <c r="G22" s="176">
        <f t="shared" si="5"/>
        <v>0.41920000000000002</v>
      </c>
      <c r="H22" s="190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77"/>
      <c r="G23" s="178"/>
      <c r="H23" s="189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179"/>
      <c r="G24" s="178"/>
      <c r="H24" s="189"/>
    </row>
    <row r="25" spans="1:9" ht="15.95" customHeight="1">
      <c r="A25" s="40"/>
      <c r="B25" s="46" t="s">
        <v>376</v>
      </c>
      <c r="C25" s="157">
        <f t="shared" ref="C25:C37" si="6">H25*F25</f>
        <v>0</v>
      </c>
      <c r="D25" s="158">
        <f t="shared" ref="D25:D37" si="7">H25*G25</f>
        <v>0</v>
      </c>
      <c r="E25" s="165">
        <v>4</v>
      </c>
      <c r="F25" s="173">
        <f t="shared" ref="F25:F37" si="8">VLOOKUP($E25,$B$65:$G$70,5,FALSE)</f>
        <v>0.65590000000000004</v>
      </c>
      <c r="G25" s="174">
        <f t="shared" ref="G25:G37" si="9">VLOOKUP($E25,$B$65:$G$70,6,FALSE)</f>
        <v>0.34410000000000002</v>
      </c>
      <c r="H25" s="189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6"/>
        <v>0</v>
      </c>
      <c r="D26" s="158">
        <f t="shared" si="7"/>
        <v>0</v>
      </c>
      <c r="E26" s="165">
        <v>4</v>
      </c>
      <c r="F26" s="173">
        <f t="shared" si="8"/>
        <v>0.65590000000000004</v>
      </c>
      <c r="G26" s="174">
        <f t="shared" si="9"/>
        <v>0.34410000000000002</v>
      </c>
      <c r="H26" s="189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6"/>
        <v>0</v>
      </c>
      <c r="D27" s="158">
        <f t="shared" si="7"/>
        <v>0</v>
      </c>
      <c r="E27" s="165">
        <v>4</v>
      </c>
      <c r="F27" s="173">
        <f t="shared" si="8"/>
        <v>0.65590000000000004</v>
      </c>
      <c r="G27" s="174">
        <f t="shared" si="9"/>
        <v>0.34410000000000002</v>
      </c>
      <c r="H27" s="189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6"/>
        <v>0</v>
      </c>
      <c r="D28" s="158">
        <f t="shared" si="7"/>
        <v>0</v>
      </c>
      <c r="E28" s="165">
        <v>4</v>
      </c>
      <c r="F28" s="173">
        <v>0.65590000000000004</v>
      </c>
      <c r="G28" s="174">
        <v>0.34410000000000002</v>
      </c>
      <c r="H28" s="189">
        <f>'Unallocated Detail (R)'!D229</f>
        <v>0</v>
      </c>
    </row>
    <row r="29" spans="1:9" ht="15.95" customHeight="1">
      <c r="A29" s="40" t="s">
        <v>364</v>
      </c>
      <c r="B29" s="46" t="s">
        <v>380</v>
      </c>
      <c r="C29" s="157">
        <f t="shared" si="6"/>
        <v>0</v>
      </c>
      <c r="D29" s="158">
        <f t="shared" si="7"/>
        <v>0</v>
      </c>
      <c r="E29" s="165">
        <v>3</v>
      </c>
      <c r="F29" s="173">
        <f t="shared" si="8"/>
        <v>0.60599999999999998</v>
      </c>
      <c r="G29" s="174">
        <f t="shared" si="9"/>
        <v>0.39400000000000002</v>
      </c>
      <c r="H29" s="189">
        <f>'Unallocated Detail (R)'!D230</f>
        <v>0</v>
      </c>
    </row>
    <row r="30" spans="1:9" ht="15.95" customHeight="1">
      <c r="A30" s="40" t="s">
        <v>364</v>
      </c>
      <c r="B30" s="46" t="s">
        <v>381</v>
      </c>
      <c r="C30" s="157">
        <f t="shared" si="6"/>
        <v>0</v>
      </c>
      <c r="D30" s="158">
        <f t="shared" si="7"/>
        <v>0</v>
      </c>
      <c r="E30" s="165">
        <v>1</v>
      </c>
      <c r="F30" s="173">
        <f t="shared" si="8"/>
        <v>0.58079999999999998</v>
      </c>
      <c r="G30" s="174">
        <f t="shared" si="9"/>
        <v>0.41920000000000002</v>
      </c>
      <c r="H30" s="189">
        <f>'Unallocated Detail (R)'!D231</f>
        <v>0</v>
      </c>
    </row>
    <row r="31" spans="1:9" ht="15.95" customHeight="1">
      <c r="A31" s="40" t="s">
        <v>364</v>
      </c>
      <c r="B31" s="46" t="s">
        <v>382</v>
      </c>
      <c r="C31" s="157">
        <f t="shared" si="6"/>
        <v>0</v>
      </c>
      <c r="D31" s="158">
        <f t="shared" si="7"/>
        <v>0</v>
      </c>
      <c r="E31" s="194" t="s">
        <v>421</v>
      </c>
      <c r="F31" s="173">
        <v>0.63218432769432886</v>
      </c>
      <c r="G31" s="174">
        <v>0.36781567230567108</v>
      </c>
      <c r="H31" s="189">
        <f>'Unallocated Detail (R)'!D232</f>
        <v>0</v>
      </c>
      <c r="I31" s="187"/>
    </row>
    <row r="32" spans="1:9" ht="15.95" customHeight="1">
      <c r="A32" s="40"/>
      <c r="B32" s="46" t="s">
        <v>383</v>
      </c>
      <c r="C32" s="157">
        <f t="shared" si="6"/>
        <v>0</v>
      </c>
      <c r="D32" s="158">
        <f t="shared" si="7"/>
        <v>0</v>
      </c>
      <c r="E32" s="165">
        <v>4</v>
      </c>
      <c r="F32" s="173">
        <f t="shared" si="8"/>
        <v>0.65590000000000004</v>
      </c>
      <c r="G32" s="174">
        <f t="shared" si="9"/>
        <v>0.34410000000000002</v>
      </c>
      <c r="H32" s="189">
        <f>'Unallocated Detail (R)'!D233</f>
        <v>0</v>
      </c>
    </row>
    <row r="33" spans="1:8" ht="15.95" customHeight="1">
      <c r="A33" s="40" t="s">
        <v>364</v>
      </c>
      <c r="B33" s="46" t="s">
        <v>384</v>
      </c>
      <c r="C33" s="157">
        <f t="shared" si="6"/>
        <v>0</v>
      </c>
      <c r="D33" s="158">
        <f t="shared" si="7"/>
        <v>0</v>
      </c>
      <c r="E33" s="165">
        <v>4</v>
      </c>
      <c r="F33" s="173">
        <f t="shared" si="8"/>
        <v>0.65590000000000004</v>
      </c>
      <c r="G33" s="174">
        <f t="shared" si="9"/>
        <v>0.34410000000000002</v>
      </c>
      <c r="H33" s="189">
        <f>'Unallocated Detail (R)'!D234</f>
        <v>0</v>
      </c>
    </row>
    <row r="34" spans="1:8" ht="15.95" customHeight="1">
      <c r="A34" s="40" t="s">
        <v>364</v>
      </c>
      <c r="B34" s="46" t="s">
        <v>385</v>
      </c>
      <c r="C34" s="157">
        <f t="shared" si="6"/>
        <v>0</v>
      </c>
      <c r="D34" s="158">
        <f t="shared" si="7"/>
        <v>0</v>
      </c>
      <c r="E34" s="165">
        <v>4</v>
      </c>
      <c r="F34" s="173">
        <f t="shared" si="8"/>
        <v>0.65590000000000004</v>
      </c>
      <c r="G34" s="174">
        <f t="shared" si="9"/>
        <v>0.34410000000000002</v>
      </c>
      <c r="H34" s="189">
        <f>'Unallocated Detail (R)'!D235</f>
        <v>0</v>
      </c>
    </row>
    <row r="35" spans="1:8" ht="15.95" customHeight="1">
      <c r="A35" s="40" t="s">
        <v>364</v>
      </c>
      <c r="B35" s="46" t="s">
        <v>386</v>
      </c>
      <c r="C35" s="157">
        <f t="shared" si="6"/>
        <v>0</v>
      </c>
      <c r="D35" s="158">
        <f t="shared" si="7"/>
        <v>0</v>
      </c>
      <c r="E35" s="165">
        <v>4</v>
      </c>
      <c r="F35" s="173">
        <f t="shared" si="8"/>
        <v>0.65590000000000004</v>
      </c>
      <c r="G35" s="174">
        <f t="shared" si="9"/>
        <v>0.34410000000000002</v>
      </c>
      <c r="H35" s="189">
        <f>'Unallocated Detail (R)'!D236</f>
        <v>0</v>
      </c>
    </row>
    <row r="36" spans="1:8" ht="15.95" customHeight="1">
      <c r="A36" s="40"/>
      <c r="B36" s="46" t="s">
        <v>387</v>
      </c>
      <c r="C36" s="157">
        <f t="shared" si="6"/>
        <v>0</v>
      </c>
      <c r="D36" s="158">
        <f t="shared" si="7"/>
        <v>0</v>
      </c>
      <c r="E36" s="165">
        <v>4</v>
      </c>
      <c r="F36" s="173">
        <f t="shared" si="8"/>
        <v>0.65590000000000004</v>
      </c>
      <c r="G36" s="174">
        <f t="shared" si="9"/>
        <v>0.34410000000000002</v>
      </c>
      <c r="H36" s="189">
        <f>'Unallocated Detail (R)'!D237</f>
        <v>0</v>
      </c>
    </row>
    <row r="37" spans="1:8" ht="15.95" customHeight="1">
      <c r="A37" s="40"/>
      <c r="B37" s="46" t="s">
        <v>388</v>
      </c>
      <c r="C37" s="159">
        <f t="shared" si="6"/>
        <v>0</v>
      </c>
      <c r="D37" s="160">
        <f t="shared" si="7"/>
        <v>0</v>
      </c>
      <c r="E37" s="166">
        <v>4</v>
      </c>
      <c r="F37" s="175">
        <f t="shared" si="8"/>
        <v>0.65590000000000004</v>
      </c>
      <c r="G37" s="176">
        <f t="shared" si="9"/>
        <v>0.34410000000000002</v>
      </c>
      <c r="H37" s="190">
        <f>'Unallocated Detail (R)'!D238</f>
        <v>0</v>
      </c>
    </row>
    <row r="38" spans="1:8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77"/>
      <c r="G38" s="178"/>
      <c r="H38" s="189">
        <f>SUM(H25:H37)</f>
        <v>0</v>
      </c>
    </row>
    <row r="39" spans="1:8" ht="15.95" customHeight="1">
      <c r="A39" s="40" t="s">
        <v>389</v>
      </c>
      <c r="B39" s="48"/>
      <c r="C39" s="157"/>
      <c r="D39" s="158"/>
      <c r="E39" s="165"/>
      <c r="F39" s="179"/>
      <c r="G39" s="178"/>
      <c r="H39" s="189"/>
    </row>
    <row r="40" spans="1:8" ht="15.95" customHeight="1">
      <c r="A40" s="40"/>
      <c r="B40" s="46" t="s">
        <v>390</v>
      </c>
      <c r="C40" s="157">
        <f t="shared" ref="C40:C41" si="10">H40*F40</f>
        <v>0</v>
      </c>
      <c r="D40" s="158">
        <f t="shared" ref="D40:D41" si="11">H40*G40</f>
        <v>0</v>
      </c>
      <c r="E40" s="165">
        <v>4</v>
      </c>
      <c r="F40" s="173">
        <f>VLOOKUP($E40,$B$65:$G$70,5,FALSE)</f>
        <v>0.65590000000000004</v>
      </c>
      <c r="G40" s="174">
        <f>VLOOKUP($E40,$B$65:$G$70,6,FALSE)</f>
        <v>0.34410000000000002</v>
      </c>
      <c r="H40" s="189">
        <f>'Unallocated Detail (R)'!D244</f>
        <v>0</v>
      </c>
    </row>
    <row r="41" spans="1:8" ht="15.95" customHeight="1">
      <c r="A41" s="40"/>
      <c r="B41" s="47" t="s">
        <v>391</v>
      </c>
      <c r="C41" s="159">
        <f t="shared" si="10"/>
        <v>0</v>
      </c>
      <c r="D41" s="160">
        <f t="shared" si="11"/>
        <v>0</v>
      </c>
      <c r="E41" s="166">
        <v>4</v>
      </c>
      <c r="F41" s="175">
        <f>VLOOKUP($E41,$B$65:$G$70,5,FALSE)</f>
        <v>0.65590000000000004</v>
      </c>
      <c r="G41" s="176">
        <f>VLOOKUP($E41,$B$65:$G$70,6,FALSE)</f>
        <v>0.34410000000000002</v>
      </c>
      <c r="H41" s="190">
        <f>'Unallocated Detail (R)'!D245</f>
        <v>0</v>
      </c>
    </row>
    <row r="42" spans="1:8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179"/>
      <c r="G42" s="178"/>
      <c r="H42" s="189">
        <f>SUM(H40:H41)</f>
        <v>0</v>
      </c>
    </row>
    <row r="43" spans="1:8" ht="15.95" customHeight="1">
      <c r="A43" s="40" t="s">
        <v>13</v>
      </c>
      <c r="B43" s="46"/>
      <c r="C43" s="157"/>
      <c r="D43" s="158"/>
      <c r="E43" s="165"/>
      <c r="F43" s="179"/>
      <c r="G43" s="178"/>
      <c r="H43" s="189"/>
    </row>
    <row r="44" spans="1:8" ht="15.95" customHeight="1">
      <c r="A44" s="40"/>
      <c r="B44" s="46" t="s">
        <v>392</v>
      </c>
      <c r="C44" s="157">
        <f t="shared" ref="C44:C46" si="12">H44*F44</f>
        <v>0</v>
      </c>
      <c r="D44" s="158">
        <f t="shared" ref="D44:D46" si="13">H44*G44</f>
        <v>0</v>
      </c>
      <c r="E44" s="165">
        <v>4</v>
      </c>
      <c r="F44" s="173">
        <f>VLOOKUP($E44,$B$65:$G$70,5,FALSE)</f>
        <v>0.65590000000000004</v>
      </c>
      <c r="G44" s="174">
        <f>VLOOKUP($E44,$B$65:$G$70,6,FALSE)</f>
        <v>0.34410000000000002</v>
      </c>
      <c r="H44" s="189">
        <f>'Unallocated Detail (R)'!D248</f>
        <v>0</v>
      </c>
    </row>
    <row r="45" spans="1:8" ht="15.95" customHeight="1">
      <c r="A45" s="40"/>
      <c r="B45" s="46" t="s">
        <v>393</v>
      </c>
      <c r="C45" s="157">
        <f t="shared" si="12"/>
        <v>0</v>
      </c>
      <c r="D45" s="158">
        <f t="shared" si="13"/>
        <v>0</v>
      </c>
      <c r="E45" s="165">
        <v>4</v>
      </c>
      <c r="F45" s="173">
        <f>VLOOKUP($E45,$B$65:$G$70,5,FALSE)</f>
        <v>0.65590000000000004</v>
      </c>
      <c r="G45" s="174">
        <f>VLOOKUP($E45,$B$65:$G$70,6,FALSE)</f>
        <v>0.34410000000000002</v>
      </c>
      <c r="H45" s="189">
        <f>'Unallocated Detail (R)'!D249</f>
        <v>0</v>
      </c>
    </row>
    <row r="46" spans="1:8" ht="15.95" customHeight="1">
      <c r="A46" s="40"/>
      <c r="B46" s="47" t="s">
        <v>394</v>
      </c>
      <c r="C46" s="159">
        <f t="shared" si="12"/>
        <v>0</v>
      </c>
      <c r="D46" s="160">
        <f t="shared" si="13"/>
        <v>0</v>
      </c>
      <c r="E46" s="166">
        <v>4</v>
      </c>
      <c r="F46" s="175">
        <f>VLOOKUP($E46,$B$65:$G$70,5,FALSE)</f>
        <v>0.65590000000000004</v>
      </c>
      <c r="G46" s="176">
        <f>VLOOKUP($E46,$B$65:$G$70,6,FALSE)</f>
        <v>0.34410000000000002</v>
      </c>
      <c r="H46" s="189">
        <f>'Unallocated Detail (R)'!D250</f>
        <v>0</v>
      </c>
    </row>
    <row r="47" spans="1:8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179"/>
      <c r="G47" s="178"/>
      <c r="H47" s="191">
        <f>SUM(H44:H46)</f>
        <v>0</v>
      </c>
    </row>
    <row r="48" spans="1:8" ht="15.95" customHeight="1">
      <c r="A48" s="40" t="s">
        <v>395</v>
      </c>
      <c r="B48" s="48"/>
      <c r="C48" s="157"/>
      <c r="D48" s="158"/>
      <c r="E48" s="165"/>
      <c r="F48" s="179"/>
      <c r="G48" s="178"/>
      <c r="H48" s="189"/>
    </row>
    <row r="49" spans="1:9" ht="15.95" customHeight="1">
      <c r="A49" s="40"/>
      <c r="B49" s="47" t="s">
        <v>339</v>
      </c>
      <c r="C49" s="159">
        <f t="shared" ref="C49" si="14">H49*F49</f>
        <v>0</v>
      </c>
      <c r="D49" s="160">
        <f t="shared" ref="D49" si="15">H49*G49</f>
        <v>0</v>
      </c>
      <c r="E49" s="195" t="s">
        <v>422</v>
      </c>
      <c r="F49" s="175">
        <v>0.64688037652653896</v>
      </c>
      <c r="G49" s="176">
        <v>0.35311962347346099</v>
      </c>
      <c r="H49" s="189">
        <f>'Unallocated Detail (R)'!D270</f>
        <v>0</v>
      </c>
      <c r="I49" s="187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179"/>
      <c r="G50" s="178"/>
      <c r="H50" s="191">
        <f>SUM(H49)</f>
        <v>0</v>
      </c>
    </row>
    <row r="51" spans="1:9" ht="15.95" customHeight="1">
      <c r="A51" s="40"/>
      <c r="B51" s="48"/>
      <c r="C51" s="157"/>
      <c r="D51" s="158"/>
      <c r="E51" s="165"/>
      <c r="F51" s="179"/>
      <c r="G51" s="178"/>
      <c r="H51" s="189"/>
    </row>
    <row r="52" spans="1:9" ht="15.95" customHeight="1">
      <c r="A52" s="49" t="s">
        <v>396</v>
      </c>
      <c r="B52" s="48"/>
      <c r="C52" s="157"/>
      <c r="D52" s="158"/>
      <c r="E52" s="48"/>
      <c r="F52" s="48"/>
      <c r="G52" s="180"/>
      <c r="H52" s="189"/>
    </row>
    <row r="53" spans="1:9" ht="15.95" customHeight="1">
      <c r="A53" s="49"/>
      <c r="B53" s="47" t="s">
        <v>397</v>
      </c>
      <c r="C53" s="157">
        <f t="shared" ref="C53" si="16">H53*F53</f>
        <v>0</v>
      </c>
      <c r="D53" s="158">
        <f t="shared" ref="D53" si="17">H53*G53</f>
        <v>0</v>
      </c>
      <c r="E53" s="165">
        <v>4</v>
      </c>
      <c r="F53" s="173">
        <f>VLOOKUP($E53,$B$65:$G$70,5,FALSE)</f>
        <v>0.65590000000000004</v>
      </c>
      <c r="G53" s="174">
        <f>VLOOKUP($E53,$B$65:$G$70,6,FALSE)</f>
        <v>0.34410000000000002</v>
      </c>
      <c r="H53" s="189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1"/>
      <c r="G54" s="182"/>
      <c r="H54" s="192">
        <f>SUM(H53)</f>
        <v>0</v>
      </c>
    </row>
    <row r="55" spans="1:9" ht="15.95" customHeight="1">
      <c r="A55" s="49"/>
      <c r="B55" s="48"/>
      <c r="C55" s="157"/>
      <c r="D55" s="158"/>
      <c r="E55" s="165"/>
      <c r="F55" s="179"/>
      <c r="G55" s="178"/>
      <c r="H55" s="189"/>
    </row>
    <row r="56" spans="1:9" ht="15.95" customHeight="1">
      <c r="A56" s="50" t="s">
        <v>398</v>
      </c>
      <c r="B56" s="48"/>
      <c r="C56" s="157"/>
      <c r="D56" s="158"/>
      <c r="E56" s="165"/>
      <c r="F56" s="179"/>
      <c r="G56" s="178"/>
      <c r="H56" s="189"/>
    </row>
    <row r="57" spans="1:9" ht="15.95" customHeight="1">
      <c r="A57" s="50"/>
      <c r="B57" s="47" t="s">
        <v>399</v>
      </c>
      <c r="C57" s="157">
        <f t="shared" ref="C57:C59" si="18">H57*F57</f>
        <v>0</v>
      </c>
      <c r="D57" s="158">
        <f t="shared" ref="D57:D59" si="19">H57*G57</f>
        <v>0</v>
      </c>
      <c r="E57" s="165">
        <v>4</v>
      </c>
      <c r="F57" s="173">
        <f>VLOOKUP($E57,$B$65:$G$70,5,FALSE)</f>
        <v>0.65590000000000004</v>
      </c>
      <c r="G57" s="174">
        <f>VLOOKUP($E57,$B$65:$G$70,6,FALSE)</f>
        <v>0.34410000000000002</v>
      </c>
      <c r="H57" s="189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8"/>
        <v>0</v>
      </c>
      <c r="D58" s="158">
        <f t="shared" si="19"/>
        <v>0</v>
      </c>
      <c r="E58" s="168">
        <v>4</v>
      </c>
      <c r="F58" s="173">
        <f>VLOOKUP($E58,$B$65:$G$70,5,FALSE)</f>
        <v>0.65590000000000004</v>
      </c>
      <c r="G58" s="174">
        <f>VLOOKUP($E58,$B$65:$G$70,6,FALSE)</f>
        <v>0.34410000000000002</v>
      </c>
      <c r="H58" s="189">
        <f>'Unallocated Detail (R)'!D278</f>
        <v>0</v>
      </c>
    </row>
    <row r="59" spans="1:9" s="75" customFormat="1" ht="15.95" customHeight="1">
      <c r="A59" s="50"/>
      <c r="B59" s="47" t="s">
        <v>418</v>
      </c>
      <c r="C59" s="159">
        <f t="shared" si="18"/>
        <v>0</v>
      </c>
      <c r="D59" s="160">
        <f t="shared" si="19"/>
        <v>0</v>
      </c>
      <c r="E59" s="168">
        <v>4</v>
      </c>
      <c r="F59" s="175">
        <f>VLOOKUP($E59,$B$65:$G$70,5,FALSE)</f>
        <v>0.65590000000000004</v>
      </c>
      <c r="G59" s="176">
        <f>VLOOKUP($E59,$B$65:$G$70,6,FALSE)</f>
        <v>0.34410000000000002</v>
      </c>
      <c r="H59" s="190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183"/>
      <c r="G60" s="184"/>
      <c r="H60" s="190">
        <f>SUM(H57:H59)</f>
        <v>0</v>
      </c>
    </row>
    <row r="61" spans="1:9" ht="12" customHeight="1">
      <c r="A61" s="40"/>
      <c r="B61" s="48"/>
      <c r="C61" s="157"/>
      <c r="D61" s="158"/>
      <c r="E61" s="58"/>
      <c r="F61" s="179"/>
      <c r="G61" s="178"/>
      <c r="H61" s="189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85"/>
      <c r="G62" s="186"/>
      <c r="H62" s="193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20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20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20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20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6" t="s">
        <v>423</v>
      </c>
      <c r="C72" s="59"/>
      <c r="D72" s="59"/>
      <c r="E72" s="59"/>
      <c r="F72" s="59"/>
      <c r="G72" s="59"/>
      <c r="H72" s="59"/>
    </row>
    <row r="73" spans="1:8">
      <c r="B73" s="197" t="s">
        <v>424</v>
      </c>
    </row>
    <row r="74" spans="1:8">
      <c r="B74" s="197" t="s">
        <v>425</v>
      </c>
    </row>
    <row r="75" spans="1:8">
      <c r="B75" s="197" t="s">
        <v>426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E1CFBD-C9F4-49BE-9A2D-818BF422BAF0}"/>
</file>

<file path=customXml/itemProps2.xml><?xml version="1.0" encoding="utf-8"?>
<ds:datastoreItem xmlns:ds="http://schemas.openxmlformats.org/officeDocument/2006/customXml" ds:itemID="{40941AF1-4807-441F-BDAA-4188EE6889CE}"/>
</file>

<file path=customXml/itemProps3.xml><?xml version="1.0" encoding="utf-8"?>
<ds:datastoreItem xmlns:ds="http://schemas.openxmlformats.org/officeDocument/2006/customXml" ds:itemID="{8BC68210-A0E5-45FF-A84F-B69BE0DEA5C7}"/>
</file>

<file path=customXml/itemProps4.xml><?xml version="1.0" encoding="utf-8"?>
<ds:datastoreItem xmlns:ds="http://schemas.openxmlformats.org/officeDocument/2006/customXml" ds:itemID="{852ED210-0CBF-484C-B44A-B98199C63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2019-02-12T21:35:34Z</cp:lastPrinted>
  <dcterms:created xsi:type="dcterms:W3CDTF">2017-10-30T16:51:04Z</dcterms:created>
  <dcterms:modified xsi:type="dcterms:W3CDTF">2019-02-14T21:52:42Z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