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395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M26" i="3" l="1"/>
  <c r="K26" i="3"/>
  <c r="I26" i="3"/>
  <c r="G26" i="3"/>
  <c r="E26" i="3"/>
  <c r="O15" i="3"/>
  <c r="L15" i="3"/>
  <c r="J15" i="3"/>
  <c r="O12" i="3"/>
  <c r="J12" i="3"/>
  <c r="H12" i="3"/>
  <c r="D12" i="3"/>
  <c r="O9" i="3"/>
  <c r="J9" i="3"/>
  <c r="H9" i="3"/>
  <c r="O8" i="3"/>
  <c r="N8" i="3"/>
  <c r="H8" i="3"/>
  <c r="F8" i="3"/>
  <c r="O7" i="3"/>
  <c r="N7" i="3"/>
  <c r="L7" i="3"/>
  <c r="F7" i="3"/>
  <c r="O6" i="3"/>
  <c r="L6" i="3"/>
  <c r="J6" i="3"/>
  <c r="O5" i="3"/>
  <c r="J5" i="3"/>
  <c r="H5" i="3"/>
  <c r="O4" i="3"/>
  <c r="N4" i="3"/>
  <c r="H4" i="3"/>
  <c r="F4" i="3"/>
  <c r="D4" i="3"/>
  <c r="O3" i="3"/>
  <c r="O26" i="3" s="1"/>
  <c r="N3" i="3"/>
  <c r="H3" i="3"/>
  <c r="F3" i="3"/>
  <c r="D3" i="3"/>
  <c r="R2" i="3"/>
  <c r="H15" i="3" s="1"/>
  <c r="F7" i="2"/>
  <c r="D6" i="2"/>
  <c r="D5" i="2"/>
  <c r="D4" i="2"/>
  <c r="D3" i="2"/>
  <c r="D2" i="2"/>
  <c r="P4" i="3" l="1"/>
  <c r="J3" i="3"/>
  <c r="P3" i="3"/>
  <c r="J4" i="3"/>
  <c r="L5" i="3"/>
  <c r="F6" i="3"/>
  <c r="N6" i="3"/>
  <c r="H7" i="3"/>
  <c r="P7" i="3" s="1"/>
  <c r="J8" i="3"/>
  <c r="P8" i="3" s="1"/>
  <c r="L9" i="3"/>
  <c r="L12" i="3"/>
  <c r="F15" i="3"/>
  <c r="N15" i="3"/>
  <c r="L3" i="3"/>
  <c r="L4" i="3"/>
  <c r="F5" i="3"/>
  <c r="N5" i="3"/>
  <c r="N26" i="3" s="1"/>
  <c r="H6" i="3"/>
  <c r="H26" i="3" s="1"/>
  <c r="J7" i="3"/>
  <c r="L8" i="3"/>
  <c r="F9" i="3"/>
  <c r="P9" i="3" s="1"/>
  <c r="N9" i="3"/>
  <c r="F12" i="3"/>
  <c r="N12" i="3"/>
  <c r="P5" i="3" l="1"/>
  <c r="P15" i="3"/>
  <c r="P26" i="3" s="1"/>
  <c r="F26" i="3"/>
  <c r="P12" i="3"/>
  <c r="L26" i="3"/>
  <c r="P6" i="3"/>
  <c r="J26" i="3"/>
</calcChain>
</file>

<file path=xl/sharedStrings.xml><?xml version="1.0" encoding="utf-8"?>
<sst xmlns="http://schemas.openxmlformats.org/spreadsheetml/2006/main" count="562" uniqueCount="192">
  <si>
    <t>Table 4-1                 2015-2019 SPECIFIC PROJECTS</t>
  </si>
  <si>
    <t>Overhead Rate</t>
  </si>
  <si>
    <t>FP #</t>
  </si>
  <si>
    <t>Pipeline Projects</t>
  </si>
  <si>
    <t>District</t>
  </si>
  <si>
    <t>Notes</t>
  </si>
  <si>
    <t>2015 Direct Cost</t>
  </si>
  <si>
    <t>2015 Loaded Cost</t>
  </si>
  <si>
    <t>2016 Direct Cost</t>
  </si>
  <si>
    <t>2016 Loaded Cost</t>
  </si>
  <si>
    <t>2017 Direct Cost</t>
  </si>
  <si>
    <t>2017 Loaded Cost</t>
  </si>
  <si>
    <t>2018 Direct Cost</t>
  </si>
  <si>
    <t>2018 Loaded Cost</t>
  </si>
  <si>
    <t>2019 Direct Cost</t>
  </si>
  <si>
    <t>2019 Loaded Cost</t>
  </si>
  <si>
    <t>Total Direct</t>
  </si>
  <si>
    <t>Total Loaded</t>
  </si>
  <si>
    <t>Anacortes Bare Steel Replacement - Phase III</t>
  </si>
  <si>
    <t>Mt. Vernon</t>
  </si>
  <si>
    <t>Bare steel replacement as part of Pipe Replacement Program.  Carry over from 2013</t>
  </si>
  <si>
    <t>Longview Bare Steel Replacement - Phase IV</t>
  </si>
  <si>
    <t>Longview</t>
  </si>
  <si>
    <t>Bare steel replacement as part of Pipe Replacement Program</t>
  </si>
  <si>
    <t>Kelso Bare Steel Replacement - Phase I</t>
  </si>
  <si>
    <t>12" Longview HP Replacement - Phase I</t>
  </si>
  <si>
    <t>Kelso Mill Street Replacement</t>
  </si>
  <si>
    <t>100 ft @ S. 11th</t>
  </si>
  <si>
    <t>Kitsap Phase IV Construction</t>
  </si>
  <si>
    <t>Aberdeen</t>
  </si>
  <si>
    <t>Transmission line construction. 4.25 miles.</t>
  </si>
  <si>
    <t>Kitsap Phase V ROW Acquisition</t>
  </si>
  <si>
    <t>ROW acquisition for transmission line</t>
  </si>
  <si>
    <t>Kitsap Phase V Construction</t>
  </si>
  <si>
    <t>Transmission line construction.  ≈ 3 miles</t>
  </si>
  <si>
    <t>Shelton Bare Steel Replacement - Phase I</t>
  </si>
  <si>
    <t>McCleary 2" IP Reinforcement/Replacement</t>
  </si>
  <si>
    <t>Reinforce/replace 2" IP at gate with 3,100 ft of 4" HP</t>
  </si>
  <si>
    <t>Vance Creek Exposure</t>
  </si>
  <si>
    <t>8" Grays Harbor Line - pipe exposed in creek.  Replace approx. 800 ft. by HDD</t>
  </si>
  <si>
    <t>Camp Creek Exposure</t>
  </si>
  <si>
    <t>8" Grays Harbor Line - pipe exposed in cree, off CC 100.  Replace approx. 800 ft by HDD.</t>
  </si>
  <si>
    <t>Ferndale Reinforcement</t>
  </si>
  <si>
    <t>Bellingham</t>
  </si>
  <si>
    <t>Reinforcement near Olson Road and Mountain View Road</t>
  </si>
  <si>
    <t>Arlington 6" HP Reinforcement</t>
  </si>
  <si>
    <t>Previously on 5 year budget.</t>
  </si>
  <si>
    <t>Stanwood Reinforcement</t>
  </si>
  <si>
    <t>≈ 1,500 ft of 4" PE (2017 Project)</t>
  </si>
  <si>
    <t>Sedro Woolley IP Reinforcement</t>
  </si>
  <si>
    <t>≈ 500 ft at Highway 20 crossing (2016 project)</t>
  </si>
  <si>
    <t>3" Burlington HP Line ROW</t>
  </si>
  <si>
    <t>2015 project</t>
  </si>
  <si>
    <t>3" Burlington HP Line Construction</t>
  </si>
  <si>
    <t>6,700 ft HP steel.  2016 project</t>
  </si>
  <si>
    <t>Burlington Reinforcement at Peterson Road</t>
  </si>
  <si>
    <t>Replace about 6,500 ft 2 in with larger pipe.  2017 project</t>
  </si>
  <si>
    <t>8" Attalia HP Line - Phase I</t>
  </si>
  <si>
    <t>Kennewick</t>
  </si>
  <si>
    <t>Phase I of a multi-phase replacement between the gate and Snake River.  1950s pipeline.  ≈ 1 mile.</t>
  </si>
  <si>
    <t>Walla Walla HP Line</t>
  </si>
  <si>
    <t>Walla Walla</t>
  </si>
  <si>
    <t>HP Line from new Walla Walla gate</t>
  </si>
  <si>
    <t>`</t>
  </si>
  <si>
    <t>HP main to accommodate new growth and coordinate with City of Kennewick construction</t>
  </si>
  <si>
    <t>Handord DOE</t>
  </si>
  <si>
    <t>12" HP line to Hanford Nuclear Reservation</t>
  </si>
  <si>
    <t>Bend Bare Steel Replacement - Phase IV</t>
  </si>
  <si>
    <t>Bend</t>
  </si>
  <si>
    <t>Continuation of bare steel replacement project.</t>
  </si>
  <si>
    <t>12" Bend HP Line #1 Replacement</t>
  </si>
  <si>
    <t>Replacing shallow/exposed line near high school and elementary</t>
  </si>
  <si>
    <t>4" Madras HP Line</t>
  </si>
  <si>
    <t>Hermiston 2" Steel Reinforcement</t>
  </si>
  <si>
    <t>Pendleton</t>
  </si>
  <si>
    <t>≈ 1,000 ft of 2" steel, will allow retirement of R-26.  5 year plan to address Cold Springs area.</t>
  </si>
  <si>
    <t>6" Pilot Rock Line Replacement</t>
  </si>
  <si>
    <t>≈ 2,100 ft of 6" HP steel line to replace exisitng from rectifier @ Circle Road and CR-1386 to R-59.</t>
  </si>
  <si>
    <t>4" Pilot Rock IP Reinforcement</t>
  </si>
  <si>
    <t>4" plastic main reinforcement from R-64 to bridge in town.  ≈ 2,500 ft</t>
  </si>
  <si>
    <t>Umatilla 2" Reinforcement</t>
  </si>
  <si>
    <t>Reinforce Umatilla IP system from the east, crossing under I-82, approx. 5,000 ft. 4 in HP steel</t>
  </si>
  <si>
    <t>Yakima Bare Steel Replacement</t>
  </si>
  <si>
    <t>Yakima</t>
  </si>
  <si>
    <t>Multi phase project</t>
  </si>
  <si>
    <t>Milton-Freewater Bare Steel Replacement</t>
  </si>
  <si>
    <t>Pendleton/Pilot Rock Bare Steel Replacement</t>
  </si>
  <si>
    <t>Pendleton 4" IP Reinforcement</t>
  </si>
  <si>
    <t>2,800 ft of 4 in PE connecting Ladow Ave to Tutuilla Road</t>
  </si>
  <si>
    <t>Pendleton 4" HP Reinforcement</t>
  </si>
  <si>
    <t>2019 project</t>
  </si>
  <si>
    <t>Pendleton Korvola Road 4 in PE Reinforcement</t>
  </si>
  <si>
    <t>2,700 ft of 4 in PE from Korvola and 45th to McKay Creek crossing</t>
  </si>
  <si>
    <t>4" Grandview HP Line #3 Replacement</t>
  </si>
  <si>
    <t>8" Future High Pressure</t>
  </si>
  <si>
    <t>River Road Reinforcement</t>
  </si>
  <si>
    <t>Silverdale Reinforcement @ HWY3</t>
  </si>
  <si>
    <t>Bremerton</t>
  </si>
  <si>
    <t>Port Orchard Reinforcement</t>
  </si>
  <si>
    <t>≈ 1,850 ft of 4" PE.  2016 project.</t>
  </si>
  <si>
    <t>Manchester Reinforcement</t>
  </si>
  <si>
    <t>≈ 5,400 ft of 4" PE.  2017 project.</t>
  </si>
  <si>
    <t>Othello Reinforcement</t>
  </si>
  <si>
    <t>Wenatchee</t>
  </si>
  <si>
    <t>Reinforcement along Reynolds/14th Avenue, approx. 5,300 ft, 2016 project</t>
  </si>
  <si>
    <t>Ontario 6" IP Replacement</t>
  </si>
  <si>
    <t>Eastern Oregon</t>
  </si>
  <si>
    <t>≈ 300 feet long</t>
  </si>
  <si>
    <t>Highway 3 Casing Removal</t>
  </si>
  <si>
    <t>Replace casing/carrier pipe.  High priority.</t>
  </si>
  <si>
    <t>Sunnyside 2" IP Main</t>
  </si>
  <si>
    <t>Remove R-58 and replace house piping with 2" main and service lines at Sunnyside mental facility</t>
  </si>
  <si>
    <t>Gate Projects</t>
  </si>
  <si>
    <t>Arlington Gate Upgrade</t>
  </si>
  <si>
    <t>Carry over from 2013</t>
  </si>
  <si>
    <t>McCleary Gate Heater</t>
  </si>
  <si>
    <t>Necessary for 2014 to coordinate with Williams</t>
  </si>
  <si>
    <t>McCleary Gate Upgrade</t>
  </si>
  <si>
    <t>Station rebuild with R-10, R-52 and O-2.  Also includes replacing 8" line between CNGC and Williams.  Unodorized gas for ≈100ft, pitting @ regs and odorizer, incorporates heater.</t>
  </si>
  <si>
    <t>Southridge Gate Station Project</t>
  </si>
  <si>
    <t>Gate station to accommodate new growth</t>
  </si>
  <si>
    <t>Sun River Gate Upgrade</t>
  </si>
  <si>
    <t>Previously on 5 year budget</t>
  </si>
  <si>
    <t>Ontario Gate Upgrade</t>
  </si>
  <si>
    <t>Part of Frys Foods upgrade - include odorizer</t>
  </si>
  <si>
    <t>Bellingham Gate Upgrade</t>
  </si>
  <si>
    <t>Carry over from 2014</t>
  </si>
  <si>
    <t>New Walla Walla Gate</t>
  </si>
  <si>
    <t>Odorizer Projects</t>
  </si>
  <si>
    <t>Reg Projects</t>
  </si>
  <si>
    <t>R-26 Relocate</t>
  </si>
  <si>
    <t>Vault in narrow lot in residential area.  Will require a new reg station with a building to reduce noise.  Bremerton #2 priority.</t>
  </si>
  <si>
    <t>R-64</t>
  </si>
  <si>
    <t>Reg station in vault in street.  Want to relocate, along with valve, to Walgreens property in Silverdale.  Bremerton #5 priority.</t>
  </si>
  <si>
    <t>Valve Projects</t>
  </si>
  <si>
    <t>V-22</t>
  </si>
  <si>
    <t>Burwell and Callow in Bremerton.  8" Rockwell plug valve located in drivline at bottom of hill.  Need to relocate to parking area, out of driveline.  Bremerton #4 priority.</t>
  </si>
  <si>
    <t>Chico Check Meter</t>
  </si>
  <si>
    <t>Leaking Cameron valves</t>
  </si>
  <si>
    <t>V-23 Retirement and New Valve</t>
  </si>
  <si>
    <t>Valve near college baseball fields and RR tracks.  To be retired and replaced near R-52 to allow isolation of Pilot Rock line.</t>
  </si>
  <si>
    <t>V-13</t>
  </si>
  <si>
    <t>Sidney Avenue and Radey Street in Port Orchard.  In a vault in drivelane with a bad lid.  Want to relocate to back of ROW or in an easement</t>
  </si>
  <si>
    <t>V-29</t>
  </si>
  <si>
    <t>4" valve off of 8" Boardman line</t>
  </si>
  <si>
    <t>V-9</t>
  </si>
  <si>
    <t>In a vault on Grays Harbor line</t>
  </si>
  <si>
    <t>Bridge/Exposure Projects</t>
  </si>
  <si>
    <t>Bellingham Bridge Crossing Removal</t>
  </si>
  <si>
    <t>Removing pipe from bridges, installing new reg station &amp; 1700ft of 2", and remove ≈ 25-30 reg stations</t>
  </si>
  <si>
    <t>Squalicum Creek Exposure</t>
  </si>
  <si>
    <t>Contractor bid from Michels Pipeline for $405,000.  Commission has commented.</t>
  </si>
  <si>
    <t>Shelton 4" IP Bridge Removal</t>
  </si>
  <si>
    <t>Kelso Grade Street Bridge Removal</t>
  </si>
  <si>
    <t>Mt. Washington Bridge</t>
  </si>
  <si>
    <t>Pedestrian bridge will be removed in the future.</t>
  </si>
  <si>
    <t>American Lane Bridge</t>
  </si>
  <si>
    <t>Pipeline is encased in concrete (thrust block?) from city water project.  May require replacement due to City of Bend project in the future.</t>
  </si>
  <si>
    <t>Forced Relocations</t>
  </si>
  <si>
    <t>Dakota Creek Bridge Relocate - Blaine</t>
  </si>
  <si>
    <t>R-47 Relocate</t>
  </si>
  <si>
    <t>County project to restore fish habitat.  May replace or remove and add piping.</t>
  </si>
  <si>
    <t>Bremerton R-146 Project - Tremont Road</t>
  </si>
  <si>
    <t>Includes relocating R-146, ≈400 ft of 2" steel IP main, ≈300 ft of 2" steel HP main, ≈1,500 ft of 4" steel HP main, and ≈7 HPSS</t>
  </si>
  <si>
    <t>Woodland Roundabout Forced Relocate</t>
  </si>
  <si>
    <t>Lewis River Road and Old Pacific Highway</t>
  </si>
  <si>
    <t>College Place CARS Project</t>
  </si>
  <si>
    <t>Forced relocation along College Avenue</t>
  </si>
  <si>
    <t>Other Projects</t>
  </si>
  <si>
    <t>16" N. Whatcom Valve Vaults</t>
  </si>
  <si>
    <t>TOTAL SPECIFIC FUNDING PROJECTS</t>
  </si>
  <si>
    <t>Blanket FPs</t>
  </si>
  <si>
    <t>State</t>
  </si>
  <si>
    <t>Mains - OR</t>
  </si>
  <si>
    <t>Oregon</t>
  </si>
  <si>
    <t>General Reinforcement - OR</t>
  </si>
  <si>
    <t>General Relocation/Replacement</t>
  </si>
  <si>
    <t>Emerging relocation, pipe replacement, valve replacement</t>
  </si>
  <si>
    <t>General Gate Station Upgrade or Reg Station Replacement</t>
  </si>
  <si>
    <t>Emerging gate station station upgrade, reg station replacement, odorizer replacement</t>
  </si>
  <si>
    <t>Services - OR</t>
  </si>
  <si>
    <t>Large Volume Meter Sets</t>
  </si>
  <si>
    <t>Mains - WA</t>
  </si>
  <si>
    <t>Washington</t>
  </si>
  <si>
    <t>General Reinforcement</t>
  </si>
  <si>
    <t>Services - WA</t>
  </si>
  <si>
    <t>TOTAL BLANKET FUNDING PROJECTS</t>
  </si>
  <si>
    <t>TOTAL SPECIFIC AND BLANKET FUNDING PROJECTS</t>
  </si>
  <si>
    <t>2015 Direct Cost - Cascade Owned</t>
  </si>
  <si>
    <t>2015 Direct Cost - Non-Cascade Owned</t>
  </si>
  <si>
    <t>All Williams costs paid in 2014</t>
  </si>
  <si>
    <t>2015-2019 SPECIFIC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</si>
</sst>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000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10" fontId="0" fillId="0" borderId="0" xfId="0" applyNumberFormat="1"/>
    <xf numFmtId="44" fontId="0" fillId="0" borderId="0" xfId="0" applyNumberFormat="1"/>
    <xf numFmtId="164" fontId="0" fillId="0" borderId="0" xfId="0" applyNumberFormat="1"/>
    <xf numFmtId="9" fontId="0" fillId="0" borderId="0" xfId="0" applyNumberFormat="1"/>
    <xf numFmtId="165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44" fontId="3" fillId="0" borderId="5" xfId="1" applyFont="1" applyBorder="1" applyAlignment="1">
      <alignment vertical="center"/>
    </xf>
    <xf numFmtId="0" fontId="3" fillId="0" borderId="6" xfId="0" applyFont="1" applyBorder="1"/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44" fontId="3" fillId="0" borderId="8" xfId="1" applyFont="1" applyBorder="1" applyAlignment="1">
      <alignment vertical="center"/>
    </xf>
    <xf numFmtId="0" fontId="3" fillId="0" borderId="9" xfId="0" applyFont="1" applyBorder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0" fontId="0" fillId="0" borderId="0" xfId="2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4" fontId="2" fillId="0" borderId="5" xfId="1" applyFont="1" applyBorder="1" applyAlignment="1">
      <alignment horizontal="center" vertical="center" wrapText="1"/>
    </xf>
    <xf numFmtId="44" fontId="2" fillId="0" borderId="6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vertical="center"/>
    </xf>
    <xf numFmtId="9" fontId="0" fillId="0" borderId="0" xfId="2" applyFont="1" applyAlignment="1">
      <alignment vertical="center"/>
    </xf>
    <xf numFmtId="44" fontId="3" fillId="0" borderId="6" xfId="1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3" xfId="0" applyFont="1" applyFill="1" applyBorder="1" applyAlignment="1">
      <alignment horizontal="right" vertical="center"/>
    </xf>
    <xf numFmtId="44" fontId="2" fillId="0" borderId="14" xfId="1" applyFont="1" applyBorder="1" applyAlignment="1">
      <alignment vertical="center"/>
    </xf>
    <xf numFmtId="165" fontId="2" fillId="0" borderId="15" xfId="1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4" fontId="2" fillId="0" borderId="0" xfId="1" applyFont="1" applyBorder="1" applyAlignment="1">
      <alignment vertical="center"/>
    </xf>
    <xf numFmtId="44" fontId="3" fillId="0" borderId="0" xfId="1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2014\Spreadsheets\2014%20Budget%20Items%20Wish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Projects"/>
      <sheetName val="2014 Western Region - Specific"/>
      <sheetName val="2014 Central Region - Specific"/>
      <sheetName val="2014 Southern Region - Specific"/>
      <sheetName val="2014 Washington - Blanket"/>
      <sheetName val="2014 Oregon - Blanket"/>
      <sheetName val="2014 - 5 Year Plan"/>
      <sheetName val="2014 - 5 Year Plan-Direct Based"/>
      <sheetName val="2014 - 5 Yr Plan-Dir Base Rev"/>
      <sheetName val="2014 Budget Summary"/>
      <sheetName val="Work Distribution"/>
      <sheetName val="Sheet1"/>
      <sheetName val="2014 PRP Projects"/>
      <sheetName val="Sheet2"/>
      <sheetName val="Sheet3"/>
      <sheetName val="2014 Project Dist."/>
      <sheetName val="2014 Project Dist. - RS"/>
      <sheetName val="2014 Project Dist. - KC"/>
      <sheetName val="2014 Project Dist. - JB"/>
      <sheetName val="2014 Project Dist. - CB"/>
      <sheetName val="2014 Project Dist. - JF"/>
      <sheetName val="2014 Budget Update - 6-13"/>
    </sheetNames>
    <sheetDataSet>
      <sheetData sheetId="0" refreshError="1"/>
      <sheetData sheetId="1" refreshError="1">
        <row r="3">
          <cell r="D3" t="str">
            <v>Bare steel replacement as part of Pipe Replacement Program.  Carry over from 2013</v>
          </cell>
        </row>
        <row r="12">
          <cell r="D12" t="str">
            <v>Previously on 5 year budget.</v>
          </cell>
        </row>
        <row r="15">
          <cell r="D15" t="str">
            <v>Carry over from 2013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"/>
  <sheetViews>
    <sheetView tabSelected="1" workbookViewId="0">
      <selection activeCell="B10" sqref="B10"/>
    </sheetView>
  </sheetViews>
  <sheetFormatPr defaultRowHeight="15" x14ac:dyDescent="0.25"/>
  <cols>
    <col min="2" max="2" width="53.42578125" bestFit="1" customWidth="1"/>
    <col min="3" max="3" width="14.7109375" bestFit="1" customWidth="1"/>
    <col min="5" max="5" width="16.5703125" bestFit="1" customWidth="1"/>
    <col min="6" max="6" width="17.85546875" bestFit="1" customWidth="1"/>
    <col min="7" max="7" width="16.5703125" bestFit="1" customWidth="1"/>
    <col min="8" max="8" width="17.85546875" bestFit="1" customWidth="1"/>
    <col min="9" max="9" width="16.5703125" bestFit="1" customWidth="1"/>
    <col min="10" max="10" width="17.85546875" bestFit="1" customWidth="1"/>
    <col min="11" max="11" width="16.5703125" bestFit="1" customWidth="1"/>
    <col min="12" max="12" width="17.85546875" bestFit="1" customWidth="1"/>
    <col min="13" max="13" width="16.5703125" bestFit="1" customWidth="1"/>
    <col min="14" max="14" width="17.85546875" bestFit="1" customWidth="1"/>
    <col min="15" max="16" width="16.28515625" bestFit="1" customWidth="1"/>
  </cols>
  <sheetData>
    <row r="1" spans="1:19" x14ac:dyDescent="0.25">
      <c r="A1" t="s">
        <v>0</v>
      </c>
      <c r="R1" t="s">
        <v>1</v>
      </c>
      <c r="S1" s="1">
        <v>0.20280000000000001</v>
      </c>
    </row>
    <row r="2" spans="1:19" x14ac:dyDescent="0.25">
      <c r="A2" t="s">
        <v>2</v>
      </c>
      <c r="B2" t="s">
        <v>3</v>
      </c>
      <c r="C2" t="s">
        <v>4</v>
      </c>
      <c r="D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R2" s="3">
        <v>1.2028000000000001</v>
      </c>
      <c r="S2" s="4"/>
    </row>
    <row r="3" spans="1:19" x14ac:dyDescent="0.25">
      <c r="A3">
        <v>200687</v>
      </c>
      <c r="B3" t="s">
        <v>18</v>
      </c>
      <c r="C3" t="s">
        <v>19</v>
      </c>
      <c r="D3" t="s">
        <v>20</v>
      </c>
      <c r="E3" s="2">
        <v>1950000</v>
      </c>
      <c r="F3" s="2">
        <v>2345460</v>
      </c>
      <c r="G3" s="2">
        <v>1950000</v>
      </c>
      <c r="H3" s="2">
        <v>2345460</v>
      </c>
      <c r="I3" s="2">
        <v>1950000</v>
      </c>
      <c r="J3" s="2">
        <v>2345460</v>
      </c>
      <c r="K3" s="2">
        <v>1950000</v>
      </c>
      <c r="L3" s="2">
        <v>2345460</v>
      </c>
      <c r="M3" s="2">
        <v>1950000</v>
      </c>
      <c r="N3" s="2">
        <v>2345460</v>
      </c>
      <c r="O3" s="2">
        <v>9750000</v>
      </c>
      <c r="P3" s="2">
        <v>11727300</v>
      </c>
    </row>
    <row r="4" spans="1:19" x14ac:dyDescent="0.25">
      <c r="A4">
        <v>200686</v>
      </c>
      <c r="B4" t="s">
        <v>21</v>
      </c>
      <c r="C4" t="s">
        <v>22</v>
      </c>
      <c r="D4" t="s">
        <v>23</v>
      </c>
      <c r="E4" s="2">
        <v>1950000</v>
      </c>
      <c r="F4" s="2">
        <v>2345460</v>
      </c>
      <c r="G4" s="2">
        <v>2050000</v>
      </c>
      <c r="H4" s="2">
        <v>2465740</v>
      </c>
      <c r="I4" s="2">
        <v>2150000</v>
      </c>
      <c r="J4" s="2">
        <v>2586020</v>
      </c>
      <c r="K4" s="2">
        <v>2150000</v>
      </c>
      <c r="L4" s="2">
        <v>2586020</v>
      </c>
      <c r="M4" s="2">
        <v>0</v>
      </c>
      <c r="N4" s="2">
        <v>0</v>
      </c>
      <c r="O4" s="2">
        <v>8300000</v>
      </c>
      <c r="P4" s="2">
        <v>9983240</v>
      </c>
    </row>
    <row r="5" spans="1:19" x14ac:dyDescent="0.25">
      <c r="A5">
        <v>302594</v>
      </c>
      <c r="B5" t="s">
        <v>24</v>
      </c>
      <c r="C5" t="s">
        <v>22</v>
      </c>
      <c r="D5" t="s">
        <v>23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2000000</v>
      </c>
      <c r="N5" s="2">
        <v>2405600</v>
      </c>
      <c r="O5" s="2">
        <v>2000000</v>
      </c>
      <c r="P5" s="2">
        <v>2405600</v>
      </c>
    </row>
    <row r="6" spans="1:19" x14ac:dyDescent="0.25">
      <c r="A6">
        <v>300346</v>
      </c>
      <c r="B6" t="s">
        <v>25</v>
      </c>
      <c r="C6" t="s">
        <v>22</v>
      </c>
      <c r="D6" t="s">
        <v>23</v>
      </c>
      <c r="E6" s="2">
        <v>0</v>
      </c>
      <c r="F6" s="2">
        <v>0</v>
      </c>
      <c r="G6" s="2">
        <v>1191611</v>
      </c>
      <c r="H6" s="2">
        <v>1433269.7108</v>
      </c>
      <c r="I6" s="2">
        <v>1532071</v>
      </c>
      <c r="J6" s="2">
        <v>1842774.9988000002</v>
      </c>
      <c r="K6" s="2">
        <v>1702302</v>
      </c>
      <c r="L6" s="2">
        <v>2047528.8456000001</v>
      </c>
      <c r="M6" s="2">
        <v>1702302</v>
      </c>
      <c r="N6" s="2">
        <v>2047528.8456000001</v>
      </c>
      <c r="O6" s="2">
        <v>6128286</v>
      </c>
      <c r="P6" s="2">
        <v>7371102.4008000009</v>
      </c>
    </row>
    <row r="7" spans="1:19" x14ac:dyDescent="0.25">
      <c r="A7">
        <v>306996</v>
      </c>
      <c r="B7" t="s">
        <v>26</v>
      </c>
      <c r="C7" t="s">
        <v>22</v>
      </c>
      <c r="D7" t="s">
        <v>27</v>
      </c>
      <c r="E7" s="2">
        <v>125000</v>
      </c>
      <c r="F7" s="2">
        <v>150350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125000</v>
      </c>
      <c r="P7" s="2">
        <v>150350</v>
      </c>
    </row>
    <row r="8" spans="1:19" x14ac:dyDescent="0.25">
      <c r="A8">
        <v>200080</v>
      </c>
      <c r="B8" t="s">
        <v>28</v>
      </c>
      <c r="C8" t="s">
        <v>29</v>
      </c>
      <c r="D8" t="s">
        <v>30</v>
      </c>
      <c r="E8" s="2">
        <v>7000000</v>
      </c>
      <c r="F8" s="2">
        <v>8419600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7000000</v>
      </c>
      <c r="P8" s="2">
        <v>8419600</v>
      </c>
    </row>
    <row r="9" spans="1:19" x14ac:dyDescent="0.25">
      <c r="A9">
        <v>302595</v>
      </c>
      <c r="B9" t="s">
        <v>31</v>
      </c>
      <c r="C9" t="s">
        <v>29</v>
      </c>
      <c r="D9" t="s">
        <v>32</v>
      </c>
      <c r="E9" s="2">
        <v>0</v>
      </c>
      <c r="F9" s="2">
        <v>0</v>
      </c>
      <c r="G9" s="2">
        <v>500000</v>
      </c>
      <c r="H9" s="2">
        <v>601400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500000</v>
      </c>
      <c r="P9" s="2">
        <v>601400</v>
      </c>
    </row>
    <row r="10" spans="1:19" x14ac:dyDescent="0.25">
      <c r="A10">
        <v>302595</v>
      </c>
      <c r="B10" t="s">
        <v>33</v>
      </c>
      <c r="C10" t="s">
        <v>29</v>
      </c>
      <c r="D10" t="s">
        <v>34</v>
      </c>
      <c r="E10" s="2">
        <v>0</v>
      </c>
      <c r="F10" s="2">
        <v>0</v>
      </c>
      <c r="G10" s="2">
        <v>0</v>
      </c>
      <c r="H10" s="2">
        <v>0</v>
      </c>
      <c r="I10" s="2">
        <v>5000000</v>
      </c>
      <c r="J10" s="2">
        <v>6014000</v>
      </c>
      <c r="K10" s="2">
        <v>0</v>
      </c>
      <c r="L10" s="2">
        <v>0</v>
      </c>
      <c r="M10" s="2">
        <v>0</v>
      </c>
      <c r="N10" s="2">
        <v>0</v>
      </c>
      <c r="O10" s="2">
        <v>5000000</v>
      </c>
      <c r="P10" s="2">
        <v>6014000</v>
      </c>
    </row>
    <row r="11" spans="1:19" x14ac:dyDescent="0.25">
      <c r="A11">
        <v>300363</v>
      </c>
      <c r="B11" t="s">
        <v>35</v>
      </c>
      <c r="C11" t="s">
        <v>29</v>
      </c>
      <c r="D11" t="s">
        <v>23</v>
      </c>
      <c r="E11" s="2">
        <v>0</v>
      </c>
      <c r="F11" s="2">
        <v>0</v>
      </c>
      <c r="G11" s="2">
        <v>1400000</v>
      </c>
      <c r="H11" s="2">
        <v>1683920.0000000002</v>
      </c>
      <c r="I11" s="2">
        <v>1400000</v>
      </c>
      <c r="J11" s="2">
        <v>1683920.0000000002</v>
      </c>
      <c r="K11" s="2">
        <v>1400000</v>
      </c>
      <c r="L11" s="2">
        <v>1683920.0000000002</v>
      </c>
      <c r="M11" s="2">
        <v>1400000</v>
      </c>
      <c r="N11" s="2">
        <v>1683920.0000000002</v>
      </c>
      <c r="O11" s="2">
        <v>5600000</v>
      </c>
      <c r="P11" s="2">
        <v>6735680.0000000009</v>
      </c>
    </row>
    <row r="12" spans="1:19" x14ac:dyDescent="0.25">
      <c r="A12">
        <v>306981</v>
      </c>
      <c r="B12" t="s">
        <v>36</v>
      </c>
      <c r="C12" t="s">
        <v>29</v>
      </c>
      <c r="D12" t="s">
        <v>37</v>
      </c>
      <c r="E12" s="2">
        <v>0</v>
      </c>
      <c r="F12" s="2">
        <v>0</v>
      </c>
      <c r="G12" s="2">
        <v>0</v>
      </c>
      <c r="H12" s="2">
        <v>0</v>
      </c>
      <c r="I12" s="2">
        <v>270000</v>
      </c>
      <c r="J12" s="2">
        <v>324756</v>
      </c>
      <c r="K12" s="2">
        <v>0</v>
      </c>
      <c r="L12" s="2">
        <v>0</v>
      </c>
      <c r="M12" s="2">
        <v>0</v>
      </c>
      <c r="N12" s="2">
        <v>0</v>
      </c>
      <c r="O12" s="2">
        <v>270000</v>
      </c>
      <c r="P12" s="2">
        <v>324756</v>
      </c>
    </row>
    <row r="13" spans="1:19" x14ac:dyDescent="0.25">
      <c r="A13">
        <v>306982</v>
      </c>
      <c r="B13" t="s">
        <v>38</v>
      </c>
      <c r="C13" t="s">
        <v>29</v>
      </c>
      <c r="D13" t="s">
        <v>39</v>
      </c>
      <c r="E13" s="2">
        <v>1000000</v>
      </c>
      <c r="F13" s="2">
        <v>1202800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1000000</v>
      </c>
      <c r="P13" s="2">
        <v>1202800</v>
      </c>
    </row>
    <row r="14" spans="1:19" x14ac:dyDescent="0.25">
      <c r="A14">
        <v>306983</v>
      </c>
      <c r="B14" t="s">
        <v>40</v>
      </c>
      <c r="C14" t="s">
        <v>29</v>
      </c>
      <c r="D14" t="s">
        <v>41</v>
      </c>
      <c r="E14" s="2">
        <v>1000000</v>
      </c>
      <c r="F14" s="2">
        <v>1202800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1000000</v>
      </c>
      <c r="P14" s="2">
        <v>1202800</v>
      </c>
    </row>
    <row r="15" spans="1:19" x14ac:dyDescent="0.25">
      <c r="A15">
        <v>307181</v>
      </c>
      <c r="B15" t="s">
        <v>42</v>
      </c>
      <c r="C15" t="s">
        <v>43</v>
      </c>
      <c r="D15" t="s">
        <v>44</v>
      </c>
      <c r="E15" s="2">
        <v>603872</v>
      </c>
      <c r="F15" s="2">
        <v>726337.24160000007</v>
      </c>
      <c r="G15" s="2"/>
      <c r="H15" s="2">
        <v>0</v>
      </c>
      <c r="I15" s="2"/>
      <c r="J15" s="2">
        <v>0</v>
      </c>
      <c r="K15" s="2"/>
      <c r="L15" s="2">
        <v>0</v>
      </c>
      <c r="M15" s="2"/>
      <c r="N15" s="2">
        <v>0</v>
      </c>
      <c r="O15" s="2">
        <v>603872</v>
      </c>
      <c r="P15" s="2">
        <v>726337.24160000007</v>
      </c>
    </row>
    <row r="16" spans="1:19" x14ac:dyDescent="0.25">
      <c r="A16">
        <v>300233</v>
      </c>
      <c r="B16" t="s">
        <v>45</v>
      </c>
      <c r="C16" t="s">
        <v>19</v>
      </c>
      <c r="D16" t="s">
        <v>46</v>
      </c>
      <c r="E16" s="2">
        <v>0</v>
      </c>
      <c r="F16" s="2">
        <v>0</v>
      </c>
      <c r="G16" s="2">
        <v>1425180</v>
      </c>
      <c r="H16" s="2">
        <v>1714206.5040000002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1425180</v>
      </c>
      <c r="P16" s="2">
        <v>1714206.5040000002</v>
      </c>
    </row>
    <row r="17" spans="1:17" x14ac:dyDescent="0.25">
      <c r="A17">
        <v>306984</v>
      </c>
      <c r="B17" t="s">
        <v>47</v>
      </c>
      <c r="C17" t="s">
        <v>19</v>
      </c>
      <c r="D17" t="s">
        <v>48</v>
      </c>
      <c r="E17" s="2">
        <v>0</v>
      </c>
      <c r="F17" s="2">
        <v>0</v>
      </c>
      <c r="G17" s="2">
        <v>0</v>
      </c>
      <c r="H17" s="2">
        <v>0</v>
      </c>
      <c r="I17" s="2">
        <v>95000</v>
      </c>
      <c r="J17" s="2">
        <v>114266.00000000001</v>
      </c>
      <c r="K17" s="2">
        <v>0</v>
      </c>
      <c r="L17" s="2">
        <v>0</v>
      </c>
      <c r="M17" s="2">
        <v>0</v>
      </c>
      <c r="N17" s="2">
        <v>0</v>
      </c>
      <c r="O17" s="2">
        <v>95000</v>
      </c>
      <c r="P17" s="2">
        <v>114266.00000000001</v>
      </c>
    </row>
    <row r="18" spans="1:17" x14ac:dyDescent="0.25">
      <c r="A18">
        <v>306985</v>
      </c>
      <c r="B18" t="s">
        <v>49</v>
      </c>
      <c r="C18" t="s">
        <v>19</v>
      </c>
      <c r="D18" t="s">
        <v>50</v>
      </c>
      <c r="E18" s="2">
        <v>0</v>
      </c>
      <c r="F18" s="2">
        <v>0</v>
      </c>
      <c r="G18" s="2">
        <v>85000</v>
      </c>
      <c r="H18" s="2">
        <v>102238.00000000001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85000</v>
      </c>
      <c r="P18" s="2">
        <v>102238.00000000001</v>
      </c>
    </row>
    <row r="19" spans="1:17" x14ac:dyDescent="0.25">
      <c r="A19">
        <v>306986</v>
      </c>
      <c r="B19" t="s">
        <v>51</v>
      </c>
      <c r="C19" t="s">
        <v>19</v>
      </c>
      <c r="D19" t="s">
        <v>52</v>
      </c>
      <c r="E19" s="2">
        <v>125000</v>
      </c>
      <c r="F19" s="2">
        <v>150350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125000</v>
      </c>
      <c r="P19" s="2">
        <v>150350</v>
      </c>
    </row>
    <row r="20" spans="1:17" x14ac:dyDescent="0.25">
      <c r="A20">
        <v>306986</v>
      </c>
      <c r="B20" t="s">
        <v>53</v>
      </c>
      <c r="C20" t="s">
        <v>19</v>
      </c>
      <c r="D20" t="s">
        <v>54</v>
      </c>
      <c r="E20" s="2">
        <v>0</v>
      </c>
      <c r="F20" s="2">
        <v>0</v>
      </c>
      <c r="G20" s="2">
        <v>675000</v>
      </c>
      <c r="H20" s="2">
        <v>811890.00000000012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675000</v>
      </c>
      <c r="P20" s="2">
        <v>811890.00000000012</v>
      </c>
    </row>
    <row r="21" spans="1:17" x14ac:dyDescent="0.25">
      <c r="A21">
        <v>306987</v>
      </c>
      <c r="B21" t="s">
        <v>55</v>
      </c>
      <c r="C21" t="s">
        <v>19</v>
      </c>
      <c r="D21" t="s">
        <v>56</v>
      </c>
      <c r="E21" s="2">
        <v>0</v>
      </c>
      <c r="F21" s="2">
        <v>0</v>
      </c>
      <c r="G21" s="2">
        <v>0</v>
      </c>
      <c r="H21" s="2">
        <v>0</v>
      </c>
      <c r="I21" s="2">
        <v>240000</v>
      </c>
      <c r="J21" s="2">
        <v>288672</v>
      </c>
      <c r="K21" s="2">
        <v>0</v>
      </c>
      <c r="L21" s="2">
        <v>0</v>
      </c>
      <c r="M21" s="2">
        <v>0</v>
      </c>
      <c r="N21" s="2">
        <v>0</v>
      </c>
      <c r="O21" s="2">
        <v>240000</v>
      </c>
      <c r="P21" s="2">
        <v>288672</v>
      </c>
    </row>
    <row r="22" spans="1:17" x14ac:dyDescent="0.25">
      <c r="A22">
        <v>302596</v>
      </c>
      <c r="B22" t="s">
        <v>57</v>
      </c>
      <c r="C22" t="s">
        <v>58</v>
      </c>
      <c r="D22" t="s">
        <v>59</v>
      </c>
      <c r="E22" s="2">
        <v>0</v>
      </c>
      <c r="F22" s="2">
        <v>0</v>
      </c>
      <c r="G22" s="2">
        <v>1000000</v>
      </c>
      <c r="H22" s="2">
        <v>1202800</v>
      </c>
      <c r="I22" s="2">
        <v>1200000</v>
      </c>
      <c r="J22" s="2">
        <v>1443360</v>
      </c>
      <c r="K22" s="2">
        <v>1400000</v>
      </c>
      <c r="L22" s="2">
        <v>1683920.0000000002</v>
      </c>
      <c r="M22" s="2">
        <v>1400000</v>
      </c>
      <c r="N22" s="2">
        <v>1683920.0000000002</v>
      </c>
      <c r="O22" s="2">
        <v>5000000</v>
      </c>
      <c r="P22" s="2">
        <v>6014000</v>
      </c>
    </row>
    <row r="23" spans="1:17" x14ac:dyDescent="0.25">
      <c r="A23">
        <v>306988</v>
      </c>
      <c r="B23" t="s">
        <v>60</v>
      </c>
      <c r="C23" t="s">
        <v>61</v>
      </c>
      <c r="D23" t="s">
        <v>62</v>
      </c>
      <c r="E23" s="2">
        <v>0</v>
      </c>
      <c r="F23" s="2">
        <v>0</v>
      </c>
      <c r="G23" s="2">
        <v>0</v>
      </c>
      <c r="H23" s="2">
        <v>0</v>
      </c>
      <c r="I23" s="2">
        <v>1300000</v>
      </c>
      <c r="J23" s="2">
        <v>1563640.0000000002</v>
      </c>
      <c r="K23" s="2">
        <v>0</v>
      </c>
      <c r="L23" s="2">
        <v>0</v>
      </c>
      <c r="M23" s="2">
        <v>0</v>
      </c>
      <c r="N23" s="2">
        <v>0</v>
      </c>
      <c r="O23" s="2">
        <v>1300000</v>
      </c>
      <c r="P23" s="2">
        <v>1563640.0000000002</v>
      </c>
    </row>
    <row r="24" spans="1:17" x14ac:dyDescent="0.25">
      <c r="A24">
        <v>302588</v>
      </c>
      <c r="B24" t="s">
        <v>63</v>
      </c>
      <c r="C24" t="s">
        <v>58</v>
      </c>
      <c r="D24" t="s">
        <v>64</v>
      </c>
      <c r="E24" s="2">
        <v>703521.44</v>
      </c>
      <c r="F24" s="2">
        <v>846195.588032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703521.44</v>
      </c>
      <c r="P24" s="2">
        <v>846195.588032</v>
      </c>
    </row>
    <row r="25" spans="1:17" x14ac:dyDescent="0.25">
      <c r="A25">
        <v>200076</v>
      </c>
      <c r="B25" t="s">
        <v>65</v>
      </c>
      <c r="C25" t="s">
        <v>58</v>
      </c>
      <c r="D25" t="s">
        <v>66</v>
      </c>
      <c r="E25" s="2">
        <v>1812700</v>
      </c>
      <c r="F25" s="2">
        <v>2180315.56</v>
      </c>
      <c r="G25" s="2">
        <v>25520000</v>
      </c>
      <c r="H25" s="2">
        <v>30695456.000000004</v>
      </c>
      <c r="I25" s="2">
        <v>22600000</v>
      </c>
      <c r="J25" s="2">
        <v>27183280.000000004</v>
      </c>
      <c r="K25" s="2">
        <v>0</v>
      </c>
      <c r="L25" s="2">
        <v>0</v>
      </c>
      <c r="M25" s="2">
        <v>0</v>
      </c>
      <c r="N25" s="2">
        <v>0</v>
      </c>
      <c r="O25" s="2">
        <v>49932700</v>
      </c>
      <c r="P25" s="2">
        <v>60059051.560000002</v>
      </c>
    </row>
    <row r="26" spans="1:17" x14ac:dyDescent="0.25">
      <c r="A26">
        <v>200688</v>
      </c>
      <c r="B26" t="s">
        <v>67</v>
      </c>
      <c r="C26" t="s">
        <v>68</v>
      </c>
      <c r="D26" t="s">
        <v>69</v>
      </c>
      <c r="E26" s="2">
        <v>2000000</v>
      </c>
      <c r="F26" s="2">
        <v>2405600</v>
      </c>
      <c r="G26" s="2">
        <v>2000000</v>
      </c>
      <c r="H26" s="2">
        <v>2405600</v>
      </c>
      <c r="I26" s="2">
        <v>2000000</v>
      </c>
      <c r="J26" s="2">
        <v>2405600</v>
      </c>
      <c r="K26" s="2">
        <v>2000000</v>
      </c>
      <c r="L26" s="2">
        <v>2405600</v>
      </c>
      <c r="M26" s="2">
        <v>2000000</v>
      </c>
      <c r="N26" s="2">
        <v>2405600</v>
      </c>
      <c r="O26" s="2">
        <v>10000000</v>
      </c>
      <c r="P26" s="2">
        <v>12028000</v>
      </c>
    </row>
    <row r="27" spans="1:17" x14ac:dyDescent="0.25">
      <c r="A27">
        <v>200689</v>
      </c>
      <c r="B27" t="s">
        <v>70</v>
      </c>
      <c r="C27" t="s">
        <v>68</v>
      </c>
      <c r="D27" t="s">
        <v>71</v>
      </c>
      <c r="E27" s="2">
        <v>0</v>
      </c>
      <c r="F27" s="2">
        <v>0</v>
      </c>
      <c r="G27" s="2">
        <v>1500000</v>
      </c>
      <c r="H27" s="2">
        <v>1804200.0000000002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1500000</v>
      </c>
      <c r="P27" s="2">
        <v>1804200.0000000002</v>
      </c>
    </row>
    <row r="28" spans="1:17" x14ac:dyDescent="0.25">
      <c r="A28">
        <v>306997</v>
      </c>
      <c r="B28" t="s">
        <v>72</v>
      </c>
      <c r="C28" t="s">
        <v>68</v>
      </c>
      <c r="E28" s="2">
        <v>0</v>
      </c>
      <c r="F28" s="2">
        <v>0</v>
      </c>
      <c r="G28" s="2">
        <v>500000</v>
      </c>
      <c r="H28" s="2">
        <v>601400</v>
      </c>
      <c r="I28" s="2">
        <v>500000</v>
      </c>
      <c r="J28" s="2">
        <v>601400</v>
      </c>
      <c r="K28" s="2">
        <v>500000</v>
      </c>
      <c r="L28" s="2">
        <v>601400</v>
      </c>
      <c r="M28" s="2">
        <v>500000</v>
      </c>
      <c r="N28" s="2">
        <v>601400</v>
      </c>
      <c r="O28" s="2">
        <v>2000000</v>
      </c>
      <c r="P28" s="2">
        <v>2405600</v>
      </c>
    </row>
    <row r="29" spans="1:17" x14ac:dyDescent="0.25">
      <c r="A29">
        <v>302677</v>
      </c>
      <c r="B29" t="s">
        <v>73</v>
      </c>
      <c r="C29" t="s">
        <v>74</v>
      </c>
      <c r="D29" t="s">
        <v>75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</row>
    <row r="30" spans="1:17" x14ac:dyDescent="0.25">
      <c r="A30">
        <v>302640</v>
      </c>
      <c r="B30" t="s">
        <v>76</v>
      </c>
      <c r="C30" t="s">
        <v>74</v>
      </c>
      <c r="D30" t="s">
        <v>77</v>
      </c>
      <c r="E30" s="2">
        <v>0</v>
      </c>
      <c r="F30" s="2">
        <v>0</v>
      </c>
      <c r="G30" s="2">
        <v>400000</v>
      </c>
      <c r="H30" s="2">
        <v>481120.00000000006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400000</v>
      </c>
      <c r="P30" s="2">
        <v>481120.00000000006</v>
      </c>
    </row>
    <row r="31" spans="1:17" x14ac:dyDescent="0.25">
      <c r="A31">
        <v>302641</v>
      </c>
      <c r="B31" t="s">
        <v>78</v>
      </c>
      <c r="C31" t="s">
        <v>74</v>
      </c>
      <c r="D31" t="s">
        <v>79</v>
      </c>
      <c r="E31" s="2">
        <v>0</v>
      </c>
      <c r="F31" s="2">
        <v>0</v>
      </c>
      <c r="G31" s="2">
        <v>400000</v>
      </c>
      <c r="H31" s="2">
        <v>481120.00000000006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400000</v>
      </c>
      <c r="P31" s="2">
        <v>481120.00000000006</v>
      </c>
      <c r="Q31" s="5"/>
    </row>
    <row r="32" spans="1:17" x14ac:dyDescent="0.25">
      <c r="A32">
        <v>306989</v>
      </c>
      <c r="B32" t="s">
        <v>80</v>
      </c>
      <c r="C32" t="s">
        <v>74</v>
      </c>
      <c r="D32" t="s">
        <v>81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500000</v>
      </c>
      <c r="L32" s="2">
        <v>601400</v>
      </c>
      <c r="M32" s="2">
        <v>0</v>
      </c>
      <c r="N32" s="2">
        <v>0</v>
      </c>
      <c r="O32" s="2">
        <v>500000</v>
      </c>
      <c r="P32" s="2">
        <v>601400</v>
      </c>
      <c r="Q32" s="5"/>
    </row>
    <row r="33" spans="1:16" x14ac:dyDescent="0.25">
      <c r="A33">
        <v>303140</v>
      </c>
      <c r="B33" t="s">
        <v>82</v>
      </c>
      <c r="C33" t="s">
        <v>83</v>
      </c>
      <c r="D33" t="s">
        <v>84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1950000</v>
      </c>
      <c r="L33" s="2">
        <v>2345460</v>
      </c>
      <c r="M33" s="2">
        <v>1950000</v>
      </c>
      <c r="N33" s="2">
        <v>2345460</v>
      </c>
      <c r="O33" s="2">
        <v>3900000</v>
      </c>
      <c r="P33" s="2">
        <v>4690920</v>
      </c>
    </row>
    <row r="34" spans="1:16" x14ac:dyDescent="0.25">
      <c r="A34">
        <v>303141</v>
      </c>
      <c r="B34" t="s">
        <v>85</v>
      </c>
      <c r="C34" t="s">
        <v>74</v>
      </c>
      <c r="E34" s="2">
        <v>0</v>
      </c>
      <c r="F34" s="2">
        <v>0</v>
      </c>
      <c r="G34" s="2">
        <v>1525000</v>
      </c>
      <c r="H34" s="2">
        <v>1834270.0000000002</v>
      </c>
      <c r="I34" s="2">
        <v>1525000</v>
      </c>
      <c r="J34" s="2">
        <v>1834270.0000000002</v>
      </c>
      <c r="K34" s="2">
        <v>1525000</v>
      </c>
      <c r="L34" s="2">
        <v>1834270.0000000002</v>
      </c>
      <c r="M34" s="2"/>
      <c r="N34" s="2">
        <v>0</v>
      </c>
      <c r="O34" s="2">
        <v>4575000</v>
      </c>
      <c r="P34" s="2">
        <v>5502810.0000000009</v>
      </c>
    </row>
    <row r="35" spans="1:16" x14ac:dyDescent="0.25">
      <c r="A35">
        <v>303142</v>
      </c>
      <c r="B35" t="s">
        <v>86</v>
      </c>
      <c r="C35" t="s">
        <v>74</v>
      </c>
      <c r="E35" s="2">
        <v>0</v>
      </c>
      <c r="F35" s="2">
        <v>0</v>
      </c>
      <c r="G35" s="2">
        <v>1600000</v>
      </c>
      <c r="H35" s="2">
        <v>1924480.0000000002</v>
      </c>
      <c r="I35" s="2">
        <v>1600000</v>
      </c>
      <c r="J35" s="2">
        <v>1924480.0000000002</v>
      </c>
      <c r="K35" s="2">
        <v>1600000</v>
      </c>
      <c r="L35" s="2">
        <v>1924480.0000000002</v>
      </c>
      <c r="M35" s="2">
        <v>1600000</v>
      </c>
      <c r="N35" s="2">
        <v>1924480.0000000002</v>
      </c>
      <c r="O35" s="2">
        <v>6400000</v>
      </c>
      <c r="P35" s="2">
        <v>7697920.0000000009</v>
      </c>
    </row>
    <row r="36" spans="1:16" x14ac:dyDescent="0.25">
      <c r="A36">
        <v>306990</v>
      </c>
      <c r="B36" t="s">
        <v>87</v>
      </c>
      <c r="C36" t="s">
        <v>74</v>
      </c>
      <c r="D36" t="s">
        <v>88</v>
      </c>
      <c r="E36" s="2">
        <v>0</v>
      </c>
      <c r="F36" s="2">
        <v>0</v>
      </c>
      <c r="G36" s="2">
        <v>400000</v>
      </c>
      <c r="H36" s="2">
        <v>481120.00000000006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400000</v>
      </c>
      <c r="P36" s="2">
        <v>481120.00000000006</v>
      </c>
    </row>
    <row r="37" spans="1:16" x14ac:dyDescent="0.25">
      <c r="A37">
        <v>306991</v>
      </c>
      <c r="B37" t="s">
        <v>89</v>
      </c>
      <c r="C37" t="s">
        <v>74</v>
      </c>
      <c r="D37" t="s">
        <v>90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300000</v>
      </c>
      <c r="N37" s="2">
        <v>360840</v>
      </c>
      <c r="O37" s="2">
        <v>300000</v>
      </c>
      <c r="P37" s="2">
        <v>360840</v>
      </c>
    </row>
    <row r="38" spans="1:16" x14ac:dyDescent="0.25">
      <c r="A38">
        <v>306992</v>
      </c>
      <c r="B38" t="s">
        <v>91</v>
      </c>
      <c r="C38" t="s">
        <v>74</v>
      </c>
      <c r="D38" t="s">
        <v>92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400000</v>
      </c>
      <c r="L38" s="2">
        <v>481120.00000000006</v>
      </c>
      <c r="M38" s="2">
        <v>0</v>
      </c>
      <c r="N38" s="2">
        <v>0</v>
      </c>
      <c r="O38" s="2">
        <v>400000</v>
      </c>
      <c r="P38" s="2">
        <v>481120.00000000006</v>
      </c>
    </row>
    <row r="39" spans="1:16" x14ac:dyDescent="0.25">
      <c r="A39">
        <v>304022</v>
      </c>
      <c r="B39" t="s">
        <v>93</v>
      </c>
      <c r="C39" t="s">
        <v>83</v>
      </c>
      <c r="E39" s="2">
        <v>975000</v>
      </c>
      <c r="F39" s="2">
        <v>1172730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975000</v>
      </c>
      <c r="P39" s="2">
        <v>1172730</v>
      </c>
    </row>
    <row r="40" spans="1:16" x14ac:dyDescent="0.25">
      <c r="A40">
        <v>307221</v>
      </c>
      <c r="B40" t="s">
        <v>94</v>
      </c>
      <c r="C40" t="s">
        <v>83</v>
      </c>
      <c r="E40" s="2">
        <v>0</v>
      </c>
      <c r="F40" s="2">
        <v>0</v>
      </c>
      <c r="G40" s="2">
        <v>750000</v>
      </c>
      <c r="H40" s="2">
        <v>902100.00000000012</v>
      </c>
      <c r="I40" s="2">
        <v>1000000</v>
      </c>
      <c r="J40" s="2">
        <v>1202800</v>
      </c>
      <c r="K40" s="2">
        <v>1000000</v>
      </c>
      <c r="L40" s="2">
        <v>1202800</v>
      </c>
      <c r="M40" s="2">
        <v>0</v>
      </c>
      <c r="N40" s="2">
        <v>0</v>
      </c>
      <c r="O40" s="2">
        <v>2750000</v>
      </c>
      <c r="P40" s="2">
        <v>3307700</v>
      </c>
    </row>
    <row r="41" spans="1:16" x14ac:dyDescent="0.25">
      <c r="A41">
        <v>307225</v>
      </c>
      <c r="B41" t="s">
        <v>95</v>
      </c>
      <c r="C41" t="s">
        <v>83</v>
      </c>
      <c r="E41" s="2">
        <v>0</v>
      </c>
      <c r="F41" s="2">
        <v>0</v>
      </c>
      <c r="G41" s="2">
        <v>300000</v>
      </c>
      <c r="H41" s="2">
        <v>360840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300000</v>
      </c>
      <c r="P41" s="2">
        <v>360840</v>
      </c>
    </row>
    <row r="42" spans="1:16" x14ac:dyDescent="0.25">
      <c r="A42">
        <v>307211</v>
      </c>
      <c r="B42" t="s">
        <v>96</v>
      </c>
      <c r="C42" t="s">
        <v>97</v>
      </c>
      <c r="E42" s="2">
        <v>0</v>
      </c>
      <c r="F42" s="2">
        <v>0</v>
      </c>
      <c r="G42" s="2">
        <v>871135</v>
      </c>
      <c r="H42" s="2">
        <v>1047801.1780000001</v>
      </c>
      <c r="I42" s="2"/>
      <c r="J42" s="2">
        <v>0</v>
      </c>
      <c r="K42" s="2"/>
      <c r="L42" s="2">
        <v>0</v>
      </c>
      <c r="M42" s="2"/>
      <c r="N42" s="2">
        <v>0</v>
      </c>
      <c r="O42" s="2">
        <v>871135</v>
      </c>
      <c r="P42" s="2">
        <v>1047801.1780000001</v>
      </c>
    </row>
    <row r="43" spans="1:16" x14ac:dyDescent="0.25">
      <c r="A43">
        <v>306993</v>
      </c>
      <c r="B43" t="s">
        <v>98</v>
      </c>
      <c r="C43" t="s">
        <v>97</v>
      </c>
      <c r="D43" t="s">
        <v>99</v>
      </c>
      <c r="E43" s="2">
        <v>0</v>
      </c>
      <c r="F43" s="2">
        <v>0</v>
      </c>
      <c r="G43" s="2">
        <v>165000</v>
      </c>
      <c r="H43" s="2">
        <v>198462.00000000003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165000</v>
      </c>
      <c r="P43" s="2">
        <v>198462.00000000003</v>
      </c>
    </row>
    <row r="44" spans="1:16" x14ac:dyDescent="0.25">
      <c r="A44">
        <v>306994</v>
      </c>
      <c r="B44" t="s">
        <v>100</v>
      </c>
      <c r="C44" t="s">
        <v>97</v>
      </c>
      <c r="D44" t="s">
        <v>101</v>
      </c>
      <c r="E44" s="2">
        <v>0</v>
      </c>
      <c r="F44" s="2">
        <v>0</v>
      </c>
      <c r="G44" s="2">
        <v>0</v>
      </c>
      <c r="H44" s="2">
        <v>0</v>
      </c>
      <c r="I44" s="2">
        <v>200000</v>
      </c>
      <c r="J44" s="2">
        <v>240560.00000000003</v>
      </c>
      <c r="K44" s="2">
        <v>0</v>
      </c>
      <c r="L44" s="2">
        <v>0</v>
      </c>
      <c r="M44" s="2">
        <v>0</v>
      </c>
      <c r="N44" s="2">
        <v>0</v>
      </c>
      <c r="O44" s="2">
        <v>200000</v>
      </c>
      <c r="P44" s="2">
        <v>240560.00000000003</v>
      </c>
    </row>
    <row r="45" spans="1:16" x14ac:dyDescent="0.25">
      <c r="A45">
        <v>306995</v>
      </c>
      <c r="B45" t="s">
        <v>102</v>
      </c>
      <c r="C45" t="s">
        <v>103</v>
      </c>
      <c r="D45" t="s">
        <v>104</v>
      </c>
      <c r="E45" s="2">
        <v>0</v>
      </c>
      <c r="F45" s="2">
        <v>0</v>
      </c>
      <c r="G45" s="2">
        <v>292000</v>
      </c>
      <c r="H45" s="2">
        <v>351217.60000000003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292000</v>
      </c>
      <c r="P45" s="2">
        <v>351217.60000000003</v>
      </c>
    </row>
    <row r="46" spans="1:16" x14ac:dyDescent="0.25">
      <c r="A46">
        <v>307026</v>
      </c>
      <c r="B46" t="s">
        <v>105</v>
      </c>
      <c r="C46" t="s">
        <v>106</v>
      </c>
      <c r="D46" t="s">
        <v>107</v>
      </c>
      <c r="E46" s="2">
        <v>244710</v>
      </c>
      <c r="F46" s="2">
        <v>294337.18800000002</v>
      </c>
      <c r="G46" s="2"/>
      <c r="H46" s="2">
        <v>0</v>
      </c>
      <c r="I46" s="2"/>
      <c r="J46" s="2">
        <v>0</v>
      </c>
      <c r="K46" s="2"/>
      <c r="L46" s="2">
        <v>0</v>
      </c>
      <c r="M46" s="2"/>
      <c r="N46" s="2">
        <v>0</v>
      </c>
      <c r="O46" s="2">
        <v>244710</v>
      </c>
      <c r="P46" s="2">
        <v>294337.18800000002</v>
      </c>
    </row>
    <row r="47" spans="1:16" x14ac:dyDescent="0.25">
      <c r="A47">
        <v>307027</v>
      </c>
      <c r="B47" t="s">
        <v>108</v>
      </c>
      <c r="C47" t="s">
        <v>97</v>
      </c>
      <c r="D47" t="s">
        <v>109</v>
      </c>
      <c r="E47" s="2">
        <v>162199</v>
      </c>
      <c r="F47" s="2">
        <v>195092.9572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162199</v>
      </c>
      <c r="P47" s="2">
        <v>195092.9572</v>
      </c>
    </row>
    <row r="48" spans="1:16" x14ac:dyDescent="0.25">
      <c r="A48">
        <v>307024</v>
      </c>
      <c r="B48" t="s">
        <v>110</v>
      </c>
      <c r="C48" t="s">
        <v>83</v>
      </c>
      <c r="D48" t="s">
        <v>111</v>
      </c>
      <c r="E48" s="2">
        <v>276000</v>
      </c>
      <c r="F48" s="2">
        <v>331972.80000000005</v>
      </c>
      <c r="G48" s="2"/>
      <c r="H48" s="2">
        <v>0</v>
      </c>
      <c r="I48" s="2"/>
      <c r="J48" s="2">
        <v>0</v>
      </c>
      <c r="K48" s="2"/>
      <c r="L48" s="2">
        <v>0</v>
      </c>
      <c r="M48" s="2"/>
      <c r="N48" s="2">
        <v>0</v>
      </c>
      <c r="O48" s="2">
        <v>276000</v>
      </c>
      <c r="P48" s="2">
        <v>331972.80000000005</v>
      </c>
    </row>
    <row r="50" spans="1:17" x14ac:dyDescent="0.25">
      <c r="A50" t="s">
        <v>2</v>
      </c>
      <c r="B50" t="s">
        <v>112</v>
      </c>
      <c r="C50" t="s">
        <v>4</v>
      </c>
      <c r="D50" t="s">
        <v>5</v>
      </c>
      <c r="E50" s="2" t="s">
        <v>6</v>
      </c>
      <c r="F50" s="2" t="s">
        <v>7</v>
      </c>
      <c r="G50" s="2" t="s">
        <v>8</v>
      </c>
      <c r="H50" s="2" t="s">
        <v>9</v>
      </c>
      <c r="I50" s="2" t="s">
        <v>10</v>
      </c>
      <c r="J50" s="2" t="s">
        <v>11</v>
      </c>
      <c r="K50" s="2" t="s">
        <v>12</v>
      </c>
      <c r="L50" s="2" t="s">
        <v>13</v>
      </c>
      <c r="M50" s="2" t="s">
        <v>14</v>
      </c>
      <c r="N50" s="2" t="s">
        <v>15</v>
      </c>
      <c r="O50" s="2" t="s">
        <v>16</v>
      </c>
      <c r="P50" s="2" t="s">
        <v>17</v>
      </c>
    </row>
    <row r="51" spans="1:17" x14ac:dyDescent="0.25">
      <c r="A51">
        <v>101505</v>
      </c>
      <c r="B51" t="s">
        <v>113</v>
      </c>
      <c r="C51" t="s">
        <v>19</v>
      </c>
      <c r="D51" t="s">
        <v>114</v>
      </c>
      <c r="E51" s="2">
        <v>2000000</v>
      </c>
      <c r="F51" s="2">
        <v>2405600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2000000</v>
      </c>
      <c r="P51" s="2">
        <v>2405600</v>
      </c>
    </row>
    <row r="52" spans="1:17" x14ac:dyDescent="0.25">
      <c r="A52">
        <v>302645</v>
      </c>
      <c r="B52" t="s">
        <v>115</v>
      </c>
      <c r="C52" t="s">
        <v>29</v>
      </c>
      <c r="D52" t="s">
        <v>116</v>
      </c>
      <c r="E52" s="2">
        <v>125000</v>
      </c>
      <c r="F52" s="2">
        <v>150350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125000</v>
      </c>
      <c r="P52" s="2">
        <v>150350</v>
      </c>
    </row>
    <row r="53" spans="1:17" x14ac:dyDescent="0.25">
      <c r="A53">
        <v>302724</v>
      </c>
      <c r="B53" t="s">
        <v>117</v>
      </c>
      <c r="C53" t="s">
        <v>29</v>
      </c>
      <c r="D53" t="s">
        <v>118</v>
      </c>
      <c r="E53" s="2">
        <v>1850000</v>
      </c>
      <c r="F53" s="2">
        <v>2225180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1850000</v>
      </c>
      <c r="P53" s="2">
        <v>2225180</v>
      </c>
    </row>
    <row r="54" spans="1:17" x14ac:dyDescent="0.25">
      <c r="A54">
        <v>302648</v>
      </c>
      <c r="B54" t="s">
        <v>119</v>
      </c>
      <c r="C54" t="s">
        <v>58</v>
      </c>
      <c r="D54" t="s">
        <v>120</v>
      </c>
      <c r="E54" s="2">
        <v>958200</v>
      </c>
      <c r="F54" s="2">
        <v>1152522.9600000002</v>
      </c>
      <c r="G54" s="2"/>
      <c r="H54" s="2">
        <v>0</v>
      </c>
      <c r="I54" s="2"/>
      <c r="J54" s="2">
        <v>0</v>
      </c>
      <c r="K54" s="2"/>
      <c r="L54" s="2">
        <v>0</v>
      </c>
      <c r="M54" s="2"/>
      <c r="N54" s="2">
        <v>0</v>
      </c>
      <c r="O54" s="2">
        <v>958200</v>
      </c>
      <c r="P54" s="2">
        <v>1152522.9600000002</v>
      </c>
    </row>
    <row r="55" spans="1:17" x14ac:dyDescent="0.25">
      <c r="A55">
        <v>200282</v>
      </c>
      <c r="B55" t="s">
        <v>121</v>
      </c>
      <c r="C55" t="s">
        <v>68</v>
      </c>
      <c r="D55" t="s">
        <v>122</v>
      </c>
      <c r="E55" s="2">
        <v>1877537.29</v>
      </c>
      <c r="F55" s="2">
        <v>2258301.8524120003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1877537.29</v>
      </c>
      <c r="P55" s="2">
        <v>2258301.8524120003</v>
      </c>
    </row>
    <row r="56" spans="1:17" x14ac:dyDescent="0.25">
      <c r="B56" t="s">
        <v>123</v>
      </c>
      <c r="C56" t="s">
        <v>106</v>
      </c>
      <c r="D56" t="s">
        <v>124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5"/>
    </row>
    <row r="57" spans="1:17" x14ac:dyDescent="0.25">
      <c r="A57">
        <v>304020</v>
      </c>
      <c r="B57" t="s">
        <v>125</v>
      </c>
      <c r="C57" t="s">
        <v>43</v>
      </c>
      <c r="D57" t="s">
        <v>126</v>
      </c>
      <c r="E57" s="2">
        <v>545000</v>
      </c>
      <c r="F57" s="2">
        <v>655526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545000</v>
      </c>
      <c r="P57" s="2">
        <v>655526</v>
      </c>
      <c r="Q57" s="5"/>
    </row>
    <row r="58" spans="1:17" x14ac:dyDescent="0.25">
      <c r="A58">
        <v>306998</v>
      </c>
      <c r="B58" t="s">
        <v>127</v>
      </c>
      <c r="C58" t="s">
        <v>61</v>
      </c>
      <c r="E58" s="2">
        <v>0</v>
      </c>
      <c r="F58" s="2">
        <v>0</v>
      </c>
      <c r="G58" s="2">
        <v>0</v>
      </c>
      <c r="H58" s="2">
        <v>0</v>
      </c>
      <c r="I58" s="2">
        <v>2500000</v>
      </c>
      <c r="J58" s="2">
        <v>3007000</v>
      </c>
      <c r="K58" s="2">
        <v>0</v>
      </c>
      <c r="L58" s="2">
        <v>0</v>
      </c>
      <c r="M58" s="2">
        <v>0</v>
      </c>
      <c r="N58" s="2">
        <v>0</v>
      </c>
      <c r="O58" s="2">
        <v>2500000</v>
      </c>
      <c r="P58" s="2">
        <v>3007000</v>
      </c>
      <c r="Q58" s="5"/>
    </row>
    <row r="60" spans="1:17" x14ac:dyDescent="0.25">
      <c r="A60" t="s">
        <v>2</v>
      </c>
      <c r="B60" t="s">
        <v>128</v>
      </c>
      <c r="C60" t="s">
        <v>4</v>
      </c>
      <c r="D60" t="s">
        <v>5</v>
      </c>
      <c r="E60" s="2" t="s">
        <v>6</v>
      </c>
      <c r="F60" s="2" t="s">
        <v>7</v>
      </c>
      <c r="G60" s="2" t="s">
        <v>8</v>
      </c>
      <c r="H60" s="2" t="s">
        <v>9</v>
      </c>
      <c r="I60" s="2" t="s">
        <v>10</v>
      </c>
      <c r="J60" s="2" t="s">
        <v>11</v>
      </c>
      <c r="K60" s="2" t="s">
        <v>12</v>
      </c>
      <c r="L60" s="2" t="s">
        <v>13</v>
      </c>
      <c r="M60" s="2" t="s">
        <v>14</v>
      </c>
      <c r="N60" s="2" t="s">
        <v>15</v>
      </c>
      <c r="O60" s="2" t="s">
        <v>16</v>
      </c>
      <c r="P60" s="2" t="s">
        <v>17</v>
      </c>
    </row>
    <row r="61" spans="1:17" x14ac:dyDescent="0.25">
      <c r="E61" s="2"/>
      <c r="F61" s="2">
        <v>0</v>
      </c>
      <c r="G61" s="2"/>
      <c r="H61" s="2">
        <v>0</v>
      </c>
      <c r="I61" s="2"/>
      <c r="J61" s="2">
        <v>0</v>
      </c>
      <c r="K61" s="2"/>
      <c r="L61" s="2">
        <v>0</v>
      </c>
      <c r="M61" s="2"/>
      <c r="N61" s="2">
        <v>0</v>
      </c>
      <c r="O61" s="2">
        <v>0</v>
      </c>
      <c r="P61" s="2">
        <v>0</v>
      </c>
      <c r="Q61" s="5"/>
    </row>
    <row r="63" spans="1:17" x14ac:dyDescent="0.25">
      <c r="A63" t="s">
        <v>2</v>
      </c>
      <c r="B63" t="s">
        <v>129</v>
      </c>
      <c r="C63" t="s">
        <v>4</v>
      </c>
      <c r="D63" t="s">
        <v>5</v>
      </c>
      <c r="E63" s="2" t="s">
        <v>6</v>
      </c>
      <c r="F63" s="2" t="s">
        <v>7</v>
      </c>
      <c r="G63" s="2" t="s">
        <v>8</v>
      </c>
      <c r="H63" s="2" t="s">
        <v>9</v>
      </c>
      <c r="I63" s="2" t="s">
        <v>10</v>
      </c>
      <c r="J63" s="2" t="s">
        <v>11</v>
      </c>
      <c r="K63" s="2" t="s">
        <v>12</v>
      </c>
      <c r="L63" s="2" t="s">
        <v>13</v>
      </c>
      <c r="M63" s="2" t="s">
        <v>14</v>
      </c>
      <c r="N63" s="2" t="s">
        <v>15</v>
      </c>
      <c r="O63" s="2" t="s">
        <v>16</v>
      </c>
      <c r="P63" s="2" t="s">
        <v>17</v>
      </c>
    </row>
    <row r="64" spans="1:17" x14ac:dyDescent="0.25">
      <c r="A64">
        <v>302652</v>
      </c>
      <c r="B64" t="s">
        <v>130</v>
      </c>
      <c r="C64" t="s">
        <v>97</v>
      </c>
      <c r="D64" t="s">
        <v>131</v>
      </c>
      <c r="E64" s="2">
        <v>300000</v>
      </c>
      <c r="F64" s="2">
        <v>360840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300000</v>
      </c>
      <c r="P64" s="2">
        <v>360840</v>
      </c>
    </row>
    <row r="65" spans="1:17" x14ac:dyDescent="0.25">
      <c r="A65">
        <v>302653</v>
      </c>
      <c r="B65" t="s">
        <v>132</v>
      </c>
      <c r="C65" t="s">
        <v>97</v>
      </c>
      <c r="D65" t="s">
        <v>133</v>
      </c>
      <c r="E65" s="2">
        <v>0</v>
      </c>
      <c r="F65" s="2">
        <v>0</v>
      </c>
      <c r="G65" s="2">
        <v>155000</v>
      </c>
      <c r="H65" s="2">
        <v>186434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155000</v>
      </c>
      <c r="P65" s="2">
        <v>186434</v>
      </c>
    </row>
    <row r="67" spans="1:17" x14ac:dyDescent="0.25">
      <c r="A67" t="s">
        <v>2</v>
      </c>
      <c r="B67" t="s">
        <v>134</v>
      </c>
      <c r="C67" t="s">
        <v>4</v>
      </c>
      <c r="D67" t="s">
        <v>5</v>
      </c>
      <c r="E67" s="2" t="s">
        <v>6</v>
      </c>
      <c r="F67" s="2" t="s">
        <v>7</v>
      </c>
      <c r="G67" s="2" t="s">
        <v>8</v>
      </c>
      <c r="H67" s="2" t="s">
        <v>9</v>
      </c>
      <c r="I67" s="2" t="s">
        <v>10</v>
      </c>
      <c r="J67" s="2" t="s">
        <v>11</v>
      </c>
      <c r="K67" s="2" t="s">
        <v>12</v>
      </c>
      <c r="L67" s="2" t="s">
        <v>13</v>
      </c>
      <c r="M67" s="2" t="s">
        <v>14</v>
      </c>
      <c r="N67" s="2" t="s">
        <v>15</v>
      </c>
      <c r="O67" s="2" t="s">
        <v>16</v>
      </c>
      <c r="P67" s="2" t="s">
        <v>17</v>
      </c>
    </row>
    <row r="68" spans="1:17" x14ac:dyDescent="0.25">
      <c r="A68">
        <v>302705</v>
      </c>
      <c r="B68" t="s">
        <v>135</v>
      </c>
      <c r="C68" t="s">
        <v>97</v>
      </c>
      <c r="D68" t="s">
        <v>136</v>
      </c>
      <c r="E68" s="2">
        <v>175000</v>
      </c>
      <c r="F68" s="2">
        <v>210490.00000000003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175000</v>
      </c>
      <c r="P68" s="2">
        <v>210490.00000000003</v>
      </c>
    </row>
    <row r="69" spans="1:17" x14ac:dyDescent="0.25">
      <c r="A69">
        <v>302713</v>
      </c>
      <c r="B69" t="s">
        <v>137</v>
      </c>
      <c r="C69" t="s">
        <v>97</v>
      </c>
      <c r="D69" t="s">
        <v>138</v>
      </c>
      <c r="E69" s="2">
        <v>0</v>
      </c>
      <c r="F69" s="2">
        <v>0</v>
      </c>
      <c r="G69" s="2">
        <v>175000</v>
      </c>
      <c r="H69" s="2">
        <v>210490.00000000003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175000</v>
      </c>
      <c r="P69" s="2">
        <v>210490.00000000003</v>
      </c>
    </row>
    <row r="70" spans="1:17" x14ac:dyDescent="0.25">
      <c r="A70">
        <v>302714</v>
      </c>
      <c r="B70" t="s">
        <v>139</v>
      </c>
      <c r="C70" t="s">
        <v>74</v>
      </c>
      <c r="D70" t="s">
        <v>140</v>
      </c>
      <c r="E70" s="2">
        <v>190000</v>
      </c>
      <c r="F70" s="2">
        <v>228532.00000000003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190000</v>
      </c>
      <c r="P70" s="2">
        <v>228532.00000000003</v>
      </c>
      <c r="Q70" s="5"/>
    </row>
    <row r="71" spans="1:17" x14ac:dyDescent="0.25">
      <c r="A71">
        <v>306999</v>
      </c>
      <c r="B71" t="s">
        <v>141</v>
      </c>
      <c r="C71" t="s">
        <v>97</v>
      </c>
      <c r="D71" t="s">
        <v>142</v>
      </c>
      <c r="E71" s="2">
        <v>125000</v>
      </c>
      <c r="F71" s="2">
        <v>150350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125000</v>
      </c>
      <c r="P71" s="2">
        <v>150350</v>
      </c>
      <c r="Q71" s="5"/>
    </row>
    <row r="72" spans="1:17" x14ac:dyDescent="0.25">
      <c r="A72">
        <v>307001</v>
      </c>
      <c r="B72" t="s">
        <v>143</v>
      </c>
      <c r="C72" t="s">
        <v>74</v>
      </c>
      <c r="D72" t="s">
        <v>144</v>
      </c>
      <c r="E72" s="2">
        <v>101000</v>
      </c>
      <c r="F72" s="2">
        <v>121482.8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101000</v>
      </c>
      <c r="P72" s="2">
        <v>121482.8</v>
      </c>
      <c r="Q72" s="5"/>
    </row>
    <row r="73" spans="1:17" x14ac:dyDescent="0.25">
      <c r="A73">
        <v>307002</v>
      </c>
      <c r="B73" t="s">
        <v>145</v>
      </c>
      <c r="C73" t="s">
        <v>29</v>
      </c>
      <c r="D73" t="s">
        <v>146</v>
      </c>
      <c r="E73" s="2">
        <v>0</v>
      </c>
      <c r="F73" s="2">
        <v>0</v>
      </c>
      <c r="G73" s="2">
        <v>165000</v>
      </c>
      <c r="H73" s="2">
        <v>198462.00000000003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165000</v>
      </c>
      <c r="P73" s="2">
        <v>198462.00000000003</v>
      </c>
      <c r="Q73" s="5"/>
    </row>
    <row r="75" spans="1:17" x14ac:dyDescent="0.25">
      <c r="A75" t="s">
        <v>2</v>
      </c>
      <c r="B75" t="s">
        <v>147</v>
      </c>
      <c r="C75" t="s">
        <v>4</v>
      </c>
      <c r="D75" t="s">
        <v>5</v>
      </c>
      <c r="E75" s="2" t="s">
        <v>6</v>
      </c>
      <c r="F75" s="2" t="s">
        <v>7</v>
      </c>
      <c r="G75" s="2" t="s">
        <v>8</v>
      </c>
      <c r="H75" s="2" t="s">
        <v>9</v>
      </c>
      <c r="I75" s="2" t="s">
        <v>10</v>
      </c>
      <c r="J75" s="2" t="s">
        <v>11</v>
      </c>
      <c r="K75" s="2" t="s">
        <v>12</v>
      </c>
      <c r="L75" s="2" t="s">
        <v>13</v>
      </c>
      <c r="M75" s="2" t="s">
        <v>14</v>
      </c>
      <c r="N75" s="2" t="s">
        <v>15</v>
      </c>
      <c r="O75" s="2" t="s">
        <v>16</v>
      </c>
      <c r="P75" s="2" t="s">
        <v>17</v>
      </c>
    </row>
    <row r="76" spans="1:17" x14ac:dyDescent="0.25">
      <c r="A76">
        <v>302663</v>
      </c>
      <c r="B76" t="s">
        <v>148</v>
      </c>
      <c r="C76" t="s">
        <v>43</v>
      </c>
      <c r="D76" t="s">
        <v>149</v>
      </c>
      <c r="E76" s="2">
        <v>800000</v>
      </c>
      <c r="F76" s="2">
        <v>962240.00000000012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800000</v>
      </c>
      <c r="P76" s="2">
        <v>962240.00000000012</v>
      </c>
    </row>
    <row r="77" spans="1:17" x14ac:dyDescent="0.25">
      <c r="A77">
        <v>200394</v>
      </c>
      <c r="B77" t="s">
        <v>150</v>
      </c>
      <c r="C77" t="s">
        <v>43</v>
      </c>
      <c r="D77" t="s">
        <v>151</v>
      </c>
      <c r="E77" s="2">
        <v>750000</v>
      </c>
      <c r="F77" s="2">
        <v>902100.00000000012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750000</v>
      </c>
      <c r="P77" s="2">
        <v>902100.00000000012</v>
      </c>
    </row>
    <row r="78" spans="1:17" x14ac:dyDescent="0.25">
      <c r="A78">
        <v>307025</v>
      </c>
      <c r="B78" t="s">
        <v>152</v>
      </c>
      <c r="C78" t="s">
        <v>29</v>
      </c>
      <c r="E78" s="2">
        <v>230311</v>
      </c>
      <c r="F78" s="2">
        <v>277018.07080000004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230311</v>
      </c>
      <c r="P78" s="2">
        <v>277018.07080000004</v>
      </c>
    </row>
    <row r="79" spans="1:17" x14ac:dyDescent="0.25">
      <c r="A79">
        <v>307212</v>
      </c>
      <c r="B79" t="s">
        <v>153</v>
      </c>
      <c r="C79" t="s">
        <v>22</v>
      </c>
      <c r="E79" s="2">
        <v>250000</v>
      </c>
      <c r="F79" s="2">
        <v>300700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250000</v>
      </c>
      <c r="P79" s="2">
        <v>300700</v>
      </c>
    </row>
    <row r="80" spans="1:17" x14ac:dyDescent="0.25">
      <c r="A80">
        <v>302666</v>
      </c>
      <c r="B80" t="s">
        <v>154</v>
      </c>
      <c r="C80" t="s">
        <v>68</v>
      </c>
      <c r="D80" t="s">
        <v>155</v>
      </c>
      <c r="E80" s="2">
        <v>0</v>
      </c>
      <c r="F80" s="2">
        <v>0</v>
      </c>
      <c r="G80" s="2">
        <v>375000</v>
      </c>
      <c r="H80" s="2">
        <v>451050.00000000006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375000</v>
      </c>
      <c r="P80" s="2">
        <v>451050.00000000006</v>
      </c>
    </row>
    <row r="81" spans="1:17" x14ac:dyDescent="0.25">
      <c r="A81">
        <v>302668</v>
      </c>
      <c r="B81" t="s">
        <v>156</v>
      </c>
      <c r="C81" t="s">
        <v>68</v>
      </c>
      <c r="D81" t="s">
        <v>157</v>
      </c>
      <c r="E81" s="2"/>
      <c r="F81" s="2">
        <v>0</v>
      </c>
      <c r="G81" s="2">
        <v>250000</v>
      </c>
      <c r="H81" s="2">
        <v>300700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250000</v>
      </c>
      <c r="P81" s="2">
        <v>300700</v>
      </c>
      <c r="Q81" s="5"/>
    </row>
    <row r="83" spans="1:17" x14ac:dyDescent="0.25">
      <c r="A83" t="s">
        <v>2</v>
      </c>
      <c r="B83" t="s">
        <v>158</v>
      </c>
      <c r="C83" t="s">
        <v>4</v>
      </c>
      <c r="D83" t="s">
        <v>5</v>
      </c>
      <c r="E83" s="2" t="s">
        <v>6</v>
      </c>
      <c r="F83" s="2" t="s">
        <v>7</v>
      </c>
      <c r="G83" s="2" t="s">
        <v>8</v>
      </c>
      <c r="H83" s="2" t="s">
        <v>9</v>
      </c>
      <c r="I83" s="2" t="s">
        <v>10</v>
      </c>
      <c r="J83" s="2" t="s">
        <v>11</v>
      </c>
      <c r="K83" s="2" t="s">
        <v>12</v>
      </c>
      <c r="L83" s="2" t="s">
        <v>13</v>
      </c>
      <c r="M83" s="2" t="s">
        <v>14</v>
      </c>
      <c r="N83" s="2" t="s">
        <v>15</v>
      </c>
      <c r="O83" s="2" t="s">
        <v>16</v>
      </c>
      <c r="P83" s="2" t="s">
        <v>17</v>
      </c>
    </row>
    <row r="84" spans="1:17" x14ac:dyDescent="0.25">
      <c r="A84">
        <v>307003</v>
      </c>
      <c r="B84" t="s">
        <v>159</v>
      </c>
      <c r="C84" t="s">
        <v>43</v>
      </c>
      <c r="E84" s="2">
        <v>850000</v>
      </c>
      <c r="F84" s="2">
        <v>1022380.0000000001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850000</v>
      </c>
      <c r="P84" s="2">
        <v>1022380.0000000001</v>
      </c>
    </row>
    <row r="85" spans="1:17" x14ac:dyDescent="0.25">
      <c r="A85">
        <v>302670</v>
      </c>
      <c r="B85" t="s">
        <v>160</v>
      </c>
      <c r="C85" t="s">
        <v>97</v>
      </c>
      <c r="D85" t="s">
        <v>161</v>
      </c>
      <c r="E85" s="2">
        <v>120000</v>
      </c>
      <c r="F85" s="2">
        <v>144336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120000</v>
      </c>
      <c r="P85" s="2">
        <v>144336</v>
      </c>
    </row>
    <row r="86" spans="1:17" x14ac:dyDescent="0.25">
      <c r="A86">
        <v>302672</v>
      </c>
      <c r="B86" t="s">
        <v>162</v>
      </c>
      <c r="C86" t="s">
        <v>97</v>
      </c>
      <c r="D86" t="s">
        <v>163</v>
      </c>
      <c r="E86" s="2">
        <v>466000</v>
      </c>
      <c r="F86" s="2">
        <v>560504.80000000005</v>
      </c>
      <c r="G86" s="2">
        <v>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466000</v>
      </c>
      <c r="P86" s="2">
        <v>560504.80000000005</v>
      </c>
    </row>
    <row r="87" spans="1:17" x14ac:dyDescent="0.25">
      <c r="A87">
        <v>307213</v>
      </c>
      <c r="B87" t="s">
        <v>164</v>
      </c>
      <c r="C87" t="s">
        <v>22</v>
      </c>
      <c r="D87" t="s">
        <v>165</v>
      </c>
      <c r="E87" s="2">
        <v>175000</v>
      </c>
      <c r="F87" s="2">
        <v>210490.00000000003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175000</v>
      </c>
      <c r="P87" s="2">
        <v>210490.00000000003</v>
      </c>
    </row>
    <row r="88" spans="1:17" x14ac:dyDescent="0.25">
      <c r="A88">
        <v>305740</v>
      </c>
      <c r="B88" t="s">
        <v>166</v>
      </c>
      <c r="C88" t="s">
        <v>61</v>
      </c>
      <c r="D88" t="s">
        <v>167</v>
      </c>
      <c r="E88" s="2">
        <v>2028003</v>
      </c>
      <c r="F88" s="2">
        <v>2439282.0084000002</v>
      </c>
      <c r="G88" s="2"/>
      <c r="H88" s="2">
        <v>0</v>
      </c>
      <c r="I88" s="2"/>
      <c r="J88" s="2">
        <v>0</v>
      </c>
      <c r="K88" s="2"/>
      <c r="L88" s="2">
        <v>0</v>
      </c>
      <c r="M88" s="2"/>
      <c r="N88" s="2">
        <v>0</v>
      </c>
      <c r="O88" s="2">
        <v>2028003</v>
      </c>
      <c r="P88" s="2">
        <v>2439282.0084000002</v>
      </c>
    </row>
    <row r="90" spans="1:17" x14ac:dyDescent="0.25">
      <c r="A90" t="s">
        <v>2</v>
      </c>
      <c r="B90" t="s">
        <v>168</v>
      </c>
      <c r="C90" t="s">
        <v>4</v>
      </c>
      <c r="D90" t="s">
        <v>5</v>
      </c>
      <c r="E90" s="2" t="s">
        <v>6</v>
      </c>
      <c r="F90" s="2" t="s">
        <v>7</v>
      </c>
      <c r="G90" s="2" t="s">
        <v>8</v>
      </c>
      <c r="H90" s="2" t="s">
        <v>9</v>
      </c>
      <c r="I90" s="2" t="s">
        <v>10</v>
      </c>
      <c r="J90" s="2" t="s">
        <v>11</v>
      </c>
      <c r="K90" s="2" t="s">
        <v>12</v>
      </c>
      <c r="L90" s="2" t="s">
        <v>13</v>
      </c>
      <c r="M90" s="2" t="s">
        <v>14</v>
      </c>
      <c r="N90" s="2" t="s">
        <v>15</v>
      </c>
      <c r="O90" s="2" t="s">
        <v>16</v>
      </c>
      <c r="P90" s="2" t="s">
        <v>17</v>
      </c>
    </row>
    <row r="91" spans="1:17" x14ac:dyDescent="0.25">
      <c r="A91">
        <v>302715</v>
      </c>
      <c r="B91" t="s">
        <v>169</v>
      </c>
      <c r="C91" t="s">
        <v>43</v>
      </c>
      <c r="E91" s="2">
        <v>125000</v>
      </c>
      <c r="F91" s="2">
        <v>150350</v>
      </c>
      <c r="G91" s="2">
        <v>125000</v>
      </c>
      <c r="H91" s="2">
        <v>150350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250000</v>
      </c>
      <c r="P91" s="2">
        <v>300700</v>
      </c>
      <c r="Q91" s="5"/>
    </row>
    <row r="92" spans="1:17" x14ac:dyDescent="0.25">
      <c r="D92" t="s">
        <v>170</v>
      </c>
      <c r="E92" s="2">
        <v>33969053.729999997</v>
      </c>
      <c r="F92" s="2">
        <v>40857977.826443993</v>
      </c>
      <c r="G92" s="2">
        <v>47744926</v>
      </c>
      <c r="H92" s="2">
        <v>57427596.992800005</v>
      </c>
      <c r="I92" s="2">
        <v>47062071</v>
      </c>
      <c r="J92" s="2">
        <v>56606258.998800009</v>
      </c>
      <c r="K92" s="2">
        <v>18077302</v>
      </c>
      <c r="L92" s="2">
        <v>21743378.845600002</v>
      </c>
      <c r="M92" s="2">
        <v>14802302</v>
      </c>
      <c r="N92" s="2">
        <v>17804208.845600002</v>
      </c>
      <c r="O92" s="2">
        <v>161655654.72999999</v>
      </c>
      <c r="P92" s="2">
        <v>194439421.50924405</v>
      </c>
      <c r="Q92" s="5"/>
    </row>
    <row r="93" spans="1:17" x14ac:dyDescent="0.25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7" x14ac:dyDescent="0.25">
      <c r="A94" t="s">
        <v>2</v>
      </c>
      <c r="B94" t="s">
        <v>171</v>
      </c>
      <c r="C94" t="s">
        <v>172</v>
      </c>
      <c r="D94" t="s">
        <v>5</v>
      </c>
      <c r="E94" s="2" t="s">
        <v>6</v>
      </c>
      <c r="F94" s="2" t="s">
        <v>7</v>
      </c>
      <c r="G94" s="2" t="s">
        <v>8</v>
      </c>
      <c r="H94" s="2" t="s">
        <v>9</v>
      </c>
      <c r="I94" s="2" t="s">
        <v>10</v>
      </c>
      <c r="J94" s="2" t="s">
        <v>11</v>
      </c>
      <c r="K94" s="2" t="s">
        <v>12</v>
      </c>
      <c r="L94" s="2" t="s">
        <v>13</v>
      </c>
      <c r="M94" s="2" t="s">
        <v>14</v>
      </c>
      <c r="N94" s="2" t="s">
        <v>15</v>
      </c>
      <c r="O94" s="2" t="s">
        <v>16</v>
      </c>
      <c r="P94" s="2" t="s">
        <v>17</v>
      </c>
    </row>
    <row r="95" spans="1:17" x14ac:dyDescent="0.25">
      <c r="A95">
        <v>101170</v>
      </c>
      <c r="B95" t="s">
        <v>173</v>
      </c>
      <c r="C95" t="s">
        <v>174</v>
      </c>
      <c r="E95" s="2">
        <v>407000</v>
      </c>
      <c r="F95" s="2">
        <v>489539.60000000003</v>
      </c>
      <c r="G95" s="2">
        <v>413104.99999999994</v>
      </c>
      <c r="H95" s="2">
        <v>496882.69399999996</v>
      </c>
      <c r="I95" s="2">
        <v>419301.5749999999</v>
      </c>
      <c r="J95" s="2">
        <v>504335.93440999993</v>
      </c>
      <c r="K95" s="2">
        <v>425591.09862499987</v>
      </c>
      <c r="L95" s="2">
        <v>511900.97342614987</v>
      </c>
      <c r="M95" s="2">
        <v>431974.9651043748</v>
      </c>
      <c r="N95" s="2">
        <v>519579.48802754207</v>
      </c>
      <c r="O95" s="2">
        <v>2096972.6387293746</v>
      </c>
      <c r="P95" s="2">
        <v>2522238.689863692</v>
      </c>
    </row>
    <row r="96" spans="1:17" x14ac:dyDescent="0.25">
      <c r="A96">
        <v>101171</v>
      </c>
      <c r="B96" t="s">
        <v>175</v>
      </c>
      <c r="C96" t="s">
        <v>174</v>
      </c>
      <c r="E96" s="2">
        <v>102500</v>
      </c>
      <c r="F96" s="2">
        <v>123287.00000000001</v>
      </c>
      <c r="G96" s="2">
        <v>126018.12</v>
      </c>
      <c r="H96" s="2">
        <v>151574.594736</v>
      </c>
      <c r="I96" s="2">
        <v>126018.12</v>
      </c>
      <c r="J96" s="2">
        <v>151574.594736</v>
      </c>
      <c r="K96" s="2">
        <v>126018.12</v>
      </c>
      <c r="L96" s="2">
        <v>151574.594736</v>
      </c>
      <c r="M96" s="2">
        <v>126018.12</v>
      </c>
      <c r="N96" s="2">
        <v>151574.594736</v>
      </c>
      <c r="O96" s="2">
        <v>606572.48</v>
      </c>
      <c r="P96" s="2">
        <v>729585.378944</v>
      </c>
    </row>
    <row r="97" spans="1:16" x14ac:dyDescent="0.25">
      <c r="A97">
        <v>101172</v>
      </c>
      <c r="B97" t="s">
        <v>176</v>
      </c>
      <c r="C97" t="s">
        <v>174</v>
      </c>
      <c r="D97" t="s">
        <v>177</v>
      </c>
      <c r="E97" s="2">
        <v>282000</v>
      </c>
      <c r="F97" s="2">
        <v>339189.60000000003</v>
      </c>
      <c r="G97" s="2">
        <v>556764.6</v>
      </c>
      <c r="H97" s="2">
        <v>669676.46088000003</v>
      </c>
      <c r="I97" s="2">
        <v>556764.6</v>
      </c>
      <c r="J97" s="2">
        <v>669676.46088000003</v>
      </c>
      <c r="K97" s="2">
        <v>556764.6</v>
      </c>
      <c r="L97" s="2">
        <v>669676.46088000003</v>
      </c>
      <c r="M97" s="2">
        <v>556764.6</v>
      </c>
      <c r="N97" s="2">
        <v>669676.46088000003</v>
      </c>
      <c r="O97" s="2">
        <v>2509058.4</v>
      </c>
      <c r="P97" s="2">
        <v>3017895.4435200002</v>
      </c>
    </row>
    <row r="98" spans="1:16" x14ac:dyDescent="0.25">
      <c r="A98">
        <v>101175</v>
      </c>
      <c r="B98" t="s">
        <v>178</v>
      </c>
      <c r="C98" t="s">
        <v>174</v>
      </c>
      <c r="D98" t="s">
        <v>179</v>
      </c>
      <c r="E98" s="2">
        <v>102000</v>
      </c>
      <c r="F98" s="2">
        <v>122685.6</v>
      </c>
      <c r="G98" s="2">
        <v>103529.99999999999</v>
      </c>
      <c r="H98" s="2">
        <v>124525.88399999999</v>
      </c>
      <c r="I98" s="2">
        <v>105082.94999999997</v>
      </c>
      <c r="J98" s="2">
        <v>126393.77225999997</v>
      </c>
      <c r="K98" s="2">
        <v>106659.19424999996</v>
      </c>
      <c r="L98" s="2">
        <v>128289.67884389996</v>
      </c>
      <c r="M98" s="2">
        <v>108259.08216374995</v>
      </c>
      <c r="N98" s="2">
        <v>130214.02402655844</v>
      </c>
      <c r="O98" s="2">
        <v>525531.22641374986</v>
      </c>
      <c r="P98" s="2">
        <v>632108.9591304583</v>
      </c>
    </row>
    <row r="99" spans="1:16" x14ac:dyDescent="0.25">
      <c r="A99">
        <v>101176</v>
      </c>
      <c r="B99" t="s">
        <v>180</v>
      </c>
      <c r="C99" t="s">
        <v>174</v>
      </c>
      <c r="E99" s="2">
        <v>953305.96585630486</v>
      </c>
      <c r="F99" s="2">
        <v>1146636.4157319635</v>
      </c>
      <c r="G99" s="2">
        <v>1000032</v>
      </c>
      <c r="H99" s="2">
        <v>1202838.4896000002</v>
      </c>
      <c r="I99" s="2">
        <v>1035036</v>
      </c>
      <c r="J99" s="2">
        <v>1244941.3008000001</v>
      </c>
      <c r="K99" s="2">
        <v>1071264</v>
      </c>
      <c r="L99" s="2">
        <v>1288516.3392</v>
      </c>
      <c r="M99" s="2"/>
      <c r="N99" s="2">
        <v>0</v>
      </c>
      <c r="O99" s="2">
        <v>4059637.9658563049</v>
      </c>
      <c r="P99" s="2">
        <v>4882932.5453319643</v>
      </c>
    </row>
    <row r="100" spans="1:16" x14ac:dyDescent="0.25">
      <c r="A100">
        <v>101181</v>
      </c>
      <c r="B100" t="s">
        <v>181</v>
      </c>
      <c r="C100" t="s">
        <v>174</v>
      </c>
      <c r="E100" s="2">
        <v>41000</v>
      </c>
      <c r="F100" s="2">
        <v>49314.8</v>
      </c>
      <c r="G100" s="2">
        <v>42006</v>
      </c>
      <c r="H100" s="2">
        <v>50524.816800000001</v>
      </c>
      <c r="I100" s="2">
        <v>42006</v>
      </c>
      <c r="J100" s="2">
        <v>50524.816800000001</v>
      </c>
      <c r="K100" s="2">
        <v>42006</v>
      </c>
      <c r="L100" s="2">
        <v>50524.816800000001</v>
      </c>
      <c r="M100" s="2">
        <v>42006</v>
      </c>
      <c r="N100" s="2">
        <v>50524.816800000001</v>
      </c>
      <c r="O100" s="2">
        <v>209024</v>
      </c>
      <c r="P100" s="2">
        <v>251414.06719999999</v>
      </c>
    </row>
    <row r="101" spans="1:16" x14ac:dyDescent="0.25">
      <c r="A101">
        <v>101190</v>
      </c>
      <c r="B101" t="s">
        <v>182</v>
      </c>
      <c r="C101" t="s">
        <v>183</v>
      </c>
      <c r="E101" s="2">
        <v>814000</v>
      </c>
      <c r="F101" s="2">
        <v>979079.20000000007</v>
      </c>
      <c r="G101" s="2">
        <v>826209.99999999988</v>
      </c>
      <c r="H101" s="2">
        <v>993765.38799999992</v>
      </c>
      <c r="I101" s="2">
        <v>838603.14999999979</v>
      </c>
      <c r="J101" s="2">
        <v>1008671.8688199999</v>
      </c>
      <c r="K101" s="2">
        <v>851182.19724999974</v>
      </c>
      <c r="L101" s="2">
        <v>1023801.9468522997</v>
      </c>
      <c r="M101" s="2">
        <v>863949.9302087496</v>
      </c>
      <c r="N101" s="2">
        <v>1039158.9760550841</v>
      </c>
      <c r="O101" s="2">
        <v>4193945.2774587492</v>
      </c>
      <c r="P101" s="2">
        <v>5044477.3797273841</v>
      </c>
    </row>
    <row r="102" spans="1:16" x14ac:dyDescent="0.25">
      <c r="A102">
        <v>101191</v>
      </c>
      <c r="B102" t="s">
        <v>184</v>
      </c>
      <c r="C102" t="s">
        <v>183</v>
      </c>
      <c r="E102" s="2">
        <v>284500</v>
      </c>
      <c r="F102" s="2">
        <v>342196.60000000003</v>
      </c>
      <c r="G102" s="2">
        <v>255453.24</v>
      </c>
      <c r="H102" s="2">
        <v>307259.15707200003</v>
      </c>
      <c r="I102" s="2">
        <v>255453.24</v>
      </c>
      <c r="J102" s="2">
        <v>307259.15707200003</v>
      </c>
      <c r="K102" s="2">
        <v>264396</v>
      </c>
      <c r="L102" s="2">
        <v>318015.50880000001</v>
      </c>
      <c r="M102" s="2"/>
      <c r="N102" s="2">
        <v>0</v>
      </c>
      <c r="O102" s="2">
        <v>1059802.48</v>
      </c>
      <c r="P102" s="2">
        <v>1274730.422944</v>
      </c>
    </row>
    <row r="103" spans="1:16" x14ac:dyDescent="0.25">
      <c r="A103">
        <v>101192</v>
      </c>
      <c r="B103" t="s">
        <v>176</v>
      </c>
      <c r="C103" t="s">
        <v>183</v>
      </c>
      <c r="D103" t="s">
        <v>177</v>
      </c>
      <c r="E103" s="2">
        <v>978000</v>
      </c>
      <c r="F103" s="2">
        <v>1176338.4000000001</v>
      </c>
      <c r="G103" s="2">
        <v>981144</v>
      </c>
      <c r="H103" s="2">
        <v>1180120.0032000002</v>
      </c>
      <c r="I103" s="2">
        <v>981144</v>
      </c>
      <c r="J103" s="2">
        <v>1180120.0032000002</v>
      </c>
      <c r="K103" s="2">
        <v>1015488</v>
      </c>
      <c r="L103" s="2">
        <v>1221428.9664</v>
      </c>
      <c r="M103" s="2"/>
      <c r="N103" s="2">
        <v>0</v>
      </c>
      <c r="O103" s="2">
        <v>3955776</v>
      </c>
      <c r="P103" s="2">
        <v>4758007.3728000009</v>
      </c>
    </row>
    <row r="104" spans="1:16" x14ac:dyDescent="0.25">
      <c r="A104">
        <v>101196</v>
      </c>
      <c r="B104" t="s">
        <v>178</v>
      </c>
      <c r="C104" t="s">
        <v>183</v>
      </c>
      <c r="D104" t="s">
        <v>179</v>
      </c>
      <c r="E104" s="2">
        <v>245000</v>
      </c>
      <c r="F104" s="2">
        <v>294686</v>
      </c>
      <c r="G104" s="2">
        <v>408552</v>
      </c>
      <c r="H104" s="2">
        <v>491406.34560000006</v>
      </c>
      <c r="I104" s="2">
        <v>408552</v>
      </c>
      <c r="J104" s="2">
        <v>491406.34560000006</v>
      </c>
      <c r="K104" s="2">
        <v>408552</v>
      </c>
      <c r="L104" s="2">
        <v>491406.34560000006</v>
      </c>
      <c r="M104" s="2">
        <v>408552</v>
      </c>
      <c r="N104" s="2">
        <v>491406.34560000006</v>
      </c>
      <c r="O104" s="2">
        <v>1879208</v>
      </c>
      <c r="P104" s="2">
        <v>2260311.3824000005</v>
      </c>
    </row>
    <row r="105" spans="1:16" x14ac:dyDescent="0.25">
      <c r="A105">
        <v>101197</v>
      </c>
      <c r="B105" t="s">
        <v>185</v>
      </c>
      <c r="C105" t="s">
        <v>183</v>
      </c>
      <c r="E105" s="2">
        <v>2859917.8975689141</v>
      </c>
      <c r="F105" s="2">
        <v>3439909.2471958902</v>
      </c>
      <c r="G105" s="2">
        <v>2902816.6660324475</v>
      </c>
      <c r="H105" s="2">
        <v>3491507.8859038283</v>
      </c>
      <c r="I105" s="2">
        <v>2946358.916022934</v>
      </c>
      <c r="J105" s="2">
        <v>3543880.5041923854</v>
      </c>
      <c r="K105" s="2">
        <v>2990554.2997632776</v>
      </c>
      <c r="L105" s="2">
        <v>3597038.7117552706</v>
      </c>
      <c r="M105" s="2">
        <v>3035412.6142597264</v>
      </c>
      <c r="N105" s="2">
        <v>3650994.292431599</v>
      </c>
      <c r="O105" s="2">
        <v>14735060.393647298</v>
      </c>
      <c r="P105" s="2">
        <v>17723330.641478974</v>
      </c>
    </row>
    <row r="106" spans="1:16" x14ac:dyDescent="0.25">
      <c r="A106">
        <v>101201</v>
      </c>
      <c r="B106" t="s">
        <v>181</v>
      </c>
      <c r="C106" t="s">
        <v>183</v>
      </c>
      <c r="E106" s="2">
        <v>102000</v>
      </c>
      <c r="F106" s="2">
        <v>122685.6</v>
      </c>
      <c r="G106" s="2">
        <v>102138.12</v>
      </c>
      <c r="H106" s="2">
        <v>122851.730736</v>
      </c>
      <c r="I106" s="2">
        <v>102138.12</v>
      </c>
      <c r="J106" s="2">
        <v>122851.730736</v>
      </c>
      <c r="K106" s="2">
        <v>102138.12</v>
      </c>
      <c r="L106" s="2">
        <v>122851.730736</v>
      </c>
      <c r="M106" s="2">
        <v>102138.12</v>
      </c>
      <c r="N106" s="2">
        <v>122851.730736</v>
      </c>
      <c r="O106" s="2">
        <v>510552.48</v>
      </c>
      <c r="P106" s="2">
        <v>614092.52294399997</v>
      </c>
    </row>
    <row r="107" spans="1:16" x14ac:dyDescent="0.25">
      <c r="D107" t="s">
        <v>186</v>
      </c>
      <c r="E107" s="2">
        <v>7171223.8634252185</v>
      </c>
      <c r="F107" s="2">
        <v>8625548.0629278533</v>
      </c>
      <c r="G107" s="2">
        <v>7717769.7460324476</v>
      </c>
      <c r="H107" s="2">
        <v>9282933.4505278282</v>
      </c>
      <c r="I107" s="2">
        <v>7816458.6710229339</v>
      </c>
      <c r="J107" s="2">
        <v>9401636.4895063862</v>
      </c>
      <c r="K107" s="2">
        <v>7960613.6298882766</v>
      </c>
      <c r="L107" s="2">
        <v>9575026.0740296207</v>
      </c>
      <c r="M107" s="2">
        <v>5675075.4317366006</v>
      </c>
      <c r="N107" s="2">
        <v>6825980.7292927839</v>
      </c>
      <c r="O107" s="2">
        <v>36341141.342105471</v>
      </c>
      <c r="P107" s="2">
        <v>43711124.806284472</v>
      </c>
    </row>
    <row r="108" spans="1:16" x14ac:dyDescent="0.25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x14ac:dyDescent="0.25">
      <c r="D109" t="s">
        <v>187</v>
      </c>
      <c r="E109" s="2">
        <v>41140277.593425214</v>
      </c>
      <c r="F109" s="2">
        <v>49483525.889371842</v>
      </c>
      <c r="G109" s="2">
        <v>55462695.746032447</v>
      </c>
      <c r="H109" s="2">
        <v>66710530.443327829</v>
      </c>
      <c r="I109" s="2">
        <v>54878529.671022937</v>
      </c>
      <c r="J109" s="2">
        <v>66007895.488306396</v>
      </c>
      <c r="K109" s="2">
        <v>26037915.629888278</v>
      </c>
      <c r="L109" s="2">
        <v>31318404.919629622</v>
      </c>
      <c r="M109" s="2">
        <v>20477377.4317366</v>
      </c>
      <c r="N109" s="2">
        <v>24630189.574892785</v>
      </c>
      <c r="O109" s="2">
        <v>197996796.07210547</v>
      </c>
      <c r="P109" s="2">
        <v>238150546.31552851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G14" sqref="G14"/>
    </sheetView>
  </sheetViews>
  <sheetFormatPr defaultRowHeight="15" x14ac:dyDescent="0.25"/>
  <cols>
    <col min="1" max="1" width="10.7109375" customWidth="1"/>
    <col min="2" max="2" width="30.42578125" customWidth="1"/>
    <col min="3" max="3" width="16" customWidth="1"/>
    <col min="4" max="4" width="0" hidden="1" customWidth="1"/>
    <col min="5" max="5" width="23.42578125" customWidth="1"/>
    <col min="6" max="6" width="25.28515625" customWidth="1"/>
    <col min="7" max="7" width="40" customWidth="1"/>
  </cols>
  <sheetData>
    <row r="1" spans="1:7" ht="30" x14ac:dyDescent="0.25">
      <c r="A1" s="6" t="s">
        <v>2</v>
      </c>
      <c r="B1" s="7" t="s">
        <v>112</v>
      </c>
      <c r="C1" s="7" t="s">
        <v>4</v>
      </c>
      <c r="D1" s="7" t="s">
        <v>5</v>
      </c>
      <c r="E1" s="8" t="s">
        <v>188</v>
      </c>
      <c r="F1" s="8" t="s">
        <v>189</v>
      </c>
      <c r="G1" s="9" t="s">
        <v>5</v>
      </c>
    </row>
    <row r="2" spans="1:7" x14ac:dyDescent="0.25">
      <c r="A2" s="10">
        <v>101505</v>
      </c>
      <c r="B2" s="11" t="s">
        <v>113</v>
      </c>
      <c r="C2" s="12" t="s">
        <v>19</v>
      </c>
      <c r="D2" s="13" t="e">
        <f>'[1]2014 Western Region - Specific'!#REF!</f>
        <v>#REF!</v>
      </c>
      <c r="E2" s="14">
        <v>1200000</v>
      </c>
      <c r="F2" s="14">
        <v>800000</v>
      </c>
      <c r="G2" s="15"/>
    </row>
    <row r="3" spans="1:7" x14ac:dyDescent="0.25">
      <c r="A3" s="16">
        <v>302645</v>
      </c>
      <c r="B3" s="11" t="s">
        <v>115</v>
      </c>
      <c r="C3" s="12" t="s">
        <v>29</v>
      </c>
      <c r="D3" s="13" t="e">
        <f>'[1]2014 Western Region - Specific'!#REF!</f>
        <v>#REF!</v>
      </c>
      <c r="E3" s="14">
        <v>125000</v>
      </c>
      <c r="F3" s="14">
        <v>0</v>
      </c>
      <c r="G3" s="15" t="s">
        <v>190</v>
      </c>
    </row>
    <row r="4" spans="1:7" x14ac:dyDescent="0.25">
      <c r="A4" s="16">
        <v>302724</v>
      </c>
      <c r="B4" s="11" t="s">
        <v>117</v>
      </c>
      <c r="C4" s="12" t="s">
        <v>29</v>
      </c>
      <c r="D4" s="13" t="e">
        <f>'[1]2014 Western Region - Specific'!#REF!</f>
        <v>#REF!</v>
      </c>
      <c r="E4" s="14">
        <v>1050000</v>
      </c>
      <c r="F4" s="14">
        <v>800000</v>
      </c>
      <c r="G4" s="15"/>
    </row>
    <row r="5" spans="1:7" x14ac:dyDescent="0.25">
      <c r="A5" s="16">
        <v>302648</v>
      </c>
      <c r="B5" s="11" t="s">
        <v>119</v>
      </c>
      <c r="C5" s="12" t="s">
        <v>58</v>
      </c>
      <c r="D5" s="13" t="e">
        <f>'[1]2014 Central Region - Specific'!#REF!</f>
        <v>#REF!</v>
      </c>
      <c r="E5" s="14">
        <v>958200</v>
      </c>
      <c r="F5" s="14">
        <v>0</v>
      </c>
      <c r="G5" s="15" t="s">
        <v>190</v>
      </c>
    </row>
    <row r="6" spans="1:7" x14ac:dyDescent="0.25">
      <c r="A6" s="10">
        <v>200282</v>
      </c>
      <c r="B6" s="11" t="s">
        <v>121</v>
      </c>
      <c r="C6" s="12" t="s">
        <v>68</v>
      </c>
      <c r="D6" s="13" t="e">
        <f>'[1]2014 Southern Region - Specific'!#REF!</f>
        <v>#REF!</v>
      </c>
      <c r="E6" s="14">
        <v>604837.29</v>
      </c>
      <c r="F6" s="14">
        <v>1272700</v>
      </c>
      <c r="G6" s="15"/>
    </row>
    <row r="7" spans="1:7" ht="15.75" thickBot="1" x14ac:dyDescent="0.3">
      <c r="A7" s="17">
        <v>304020</v>
      </c>
      <c r="B7" s="18" t="s">
        <v>125</v>
      </c>
      <c r="C7" s="19" t="s">
        <v>43</v>
      </c>
      <c r="D7" s="20" t="s">
        <v>126</v>
      </c>
      <c r="E7" s="21">
        <v>545000</v>
      </c>
      <c r="F7" s="21">
        <f t="shared" ref="F7" si="0">E7*$R$2</f>
        <v>0</v>
      </c>
      <c r="G7" s="22" t="s">
        <v>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7"/>
  <sheetViews>
    <sheetView workbookViewId="0">
      <selection activeCell="B17" sqref="B17"/>
    </sheetView>
  </sheetViews>
  <sheetFormatPr defaultRowHeight="15" x14ac:dyDescent="0.25"/>
  <cols>
    <col min="1" max="1" width="10.7109375" style="42" customWidth="1"/>
    <col min="2" max="2" width="50.42578125" style="23" customWidth="1"/>
    <col min="3" max="3" width="17.7109375" style="42" customWidth="1"/>
    <col min="4" max="4" width="82.7109375" style="23" customWidth="1"/>
    <col min="5" max="16" width="20.7109375" style="49" customWidth="1"/>
    <col min="17" max="17" width="18.140625" style="23" customWidth="1"/>
    <col min="18" max="18" width="16.140625" style="24" customWidth="1"/>
    <col min="19" max="19" width="9.85546875" style="24" bestFit="1" customWidth="1"/>
    <col min="20" max="51" width="9.140625" style="24"/>
  </cols>
  <sheetData>
    <row r="1" spans="1:51" ht="18" x14ac:dyDescent="0.25">
      <c r="A1" s="53" t="s">
        <v>191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5"/>
      <c r="R1" s="24" t="s">
        <v>1</v>
      </c>
      <c r="S1" s="25">
        <v>0.23369999999999999</v>
      </c>
    </row>
    <row r="2" spans="1:51" x14ac:dyDescent="0.25">
      <c r="A2" s="26" t="s">
        <v>2</v>
      </c>
      <c r="B2" s="27" t="s">
        <v>3</v>
      </c>
      <c r="C2" s="27" t="s">
        <v>4</v>
      </c>
      <c r="D2" s="27" t="s">
        <v>5</v>
      </c>
      <c r="E2" s="28" t="s">
        <v>6</v>
      </c>
      <c r="F2" s="28" t="s">
        <v>7</v>
      </c>
      <c r="G2" s="28" t="s">
        <v>8</v>
      </c>
      <c r="H2" s="28" t="s">
        <v>9</v>
      </c>
      <c r="I2" s="28" t="s">
        <v>10</v>
      </c>
      <c r="J2" s="28" t="s">
        <v>11</v>
      </c>
      <c r="K2" s="28" t="s">
        <v>12</v>
      </c>
      <c r="L2" s="28" t="s">
        <v>13</v>
      </c>
      <c r="M2" s="28" t="s">
        <v>14</v>
      </c>
      <c r="N2" s="28" t="s">
        <v>15</v>
      </c>
      <c r="O2" s="28" t="s">
        <v>16</v>
      </c>
      <c r="P2" s="29" t="s">
        <v>17</v>
      </c>
      <c r="Q2" s="30"/>
      <c r="R2" s="31">
        <f>S1+1</f>
        <v>1.2337</v>
      </c>
      <c r="S2" s="32"/>
    </row>
    <row r="3" spans="1:51" x14ac:dyDescent="0.25">
      <c r="A3" s="10">
        <v>200687</v>
      </c>
      <c r="B3" s="11" t="s">
        <v>18</v>
      </c>
      <c r="C3" s="12" t="s">
        <v>19</v>
      </c>
      <c r="D3" s="13" t="str">
        <f>'[1]2014 Western Region - Specific'!D3</f>
        <v>Bare steel replacement as part of Pipe Replacement Program.  Carry over from 2013</v>
      </c>
      <c r="E3" s="14">
        <v>1950000</v>
      </c>
      <c r="F3" s="14">
        <f t="shared" ref="F3:F9" si="0">E3*$R$2</f>
        <v>2405715</v>
      </c>
      <c r="G3" s="14">
        <v>1950000</v>
      </c>
      <c r="H3" s="14">
        <f t="shared" ref="H3:H9" si="1">G3*$R$2</f>
        <v>2405715</v>
      </c>
      <c r="I3" s="14">
        <v>1950000</v>
      </c>
      <c r="J3" s="14">
        <f t="shared" ref="J3:J9" si="2">I3*$R$2</f>
        <v>2405715</v>
      </c>
      <c r="K3" s="14">
        <v>1950000</v>
      </c>
      <c r="L3" s="14">
        <f t="shared" ref="L3:L9" si="3">K3*$R$2</f>
        <v>2405715</v>
      </c>
      <c r="M3" s="14">
        <v>1950000</v>
      </c>
      <c r="N3" s="14">
        <f t="shared" ref="N3:N9" si="4">M3*$R$2</f>
        <v>2405715</v>
      </c>
      <c r="O3" s="14">
        <f>E3+G3+I3+K3+M3</f>
        <v>9750000</v>
      </c>
      <c r="P3" s="33">
        <f>F3+H3+J3+L3+N3</f>
        <v>12028575</v>
      </c>
    </row>
    <row r="4" spans="1:51" s="24" customFormat="1" x14ac:dyDescent="0.25">
      <c r="A4" s="10">
        <v>300233</v>
      </c>
      <c r="B4" s="11" t="s">
        <v>45</v>
      </c>
      <c r="C4" s="12" t="s">
        <v>19</v>
      </c>
      <c r="D4" s="13" t="str">
        <f>'[1]2014 Western Region - Specific'!D12</f>
        <v>Previously on 5 year budget.</v>
      </c>
      <c r="E4" s="14">
        <v>0</v>
      </c>
      <c r="F4" s="14">
        <f t="shared" si="0"/>
        <v>0</v>
      </c>
      <c r="G4" s="14">
        <v>1425180</v>
      </c>
      <c r="H4" s="14">
        <f t="shared" si="1"/>
        <v>1758244.5660000001</v>
      </c>
      <c r="I4" s="14">
        <v>0</v>
      </c>
      <c r="J4" s="14">
        <f t="shared" si="2"/>
        <v>0</v>
      </c>
      <c r="K4" s="14">
        <v>0</v>
      </c>
      <c r="L4" s="14">
        <f t="shared" si="3"/>
        <v>0</v>
      </c>
      <c r="M4" s="14">
        <v>0</v>
      </c>
      <c r="N4" s="14">
        <f t="shared" si="4"/>
        <v>0</v>
      </c>
      <c r="O4" s="14">
        <f t="shared" ref="O4:P15" si="5">E4+G4+I4+K4+M4</f>
        <v>1425180</v>
      </c>
      <c r="P4" s="33">
        <f t="shared" si="5"/>
        <v>1758244.5660000001</v>
      </c>
      <c r="Q4" s="23"/>
    </row>
    <row r="5" spans="1:51" s="24" customFormat="1" x14ac:dyDescent="0.25">
      <c r="A5" s="34">
        <v>306984</v>
      </c>
      <c r="B5" s="11" t="s">
        <v>47</v>
      </c>
      <c r="C5" s="12" t="s">
        <v>19</v>
      </c>
      <c r="D5" s="13" t="s">
        <v>48</v>
      </c>
      <c r="E5" s="14">
        <v>0</v>
      </c>
      <c r="F5" s="14">
        <f t="shared" si="0"/>
        <v>0</v>
      </c>
      <c r="G5" s="14">
        <v>0</v>
      </c>
      <c r="H5" s="14">
        <f t="shared" si="1"/>
        <v>0</v>
      </c>
      <c r="I5" s="14">
        <v>95000</v>
      </c>
      <c r="J5" s="14">
        <f t="shared" si="2"/>
        <v>117201.5</v>
      </c>
      <c r="K5" s="14">
        <v>0</v>
      </c>
      <c r="L5" s="14">
        <f t="shared" si="3"/>
        <v>0</v>
      </c>
      <c r="M5" s="14">
        <v>0</v>
      </c>
      <c r="N5" s="14">
        <f t="shared" si="4"/>
        <v>0</v>
      </c>
      <c r="O5" s="14">
        <f t="shared" si="5"/>
        <v>95000</v>
      </c>
      <c r="P5" s="33">
        <f t="shared" si="5"/>
        <v>117201.5</v>
      </c>
      <c r="Q5" s="23"/>
    </row>
    <row r="6" spans="1:51" s="24" customFormat="1" x14ac:dyDescent="0.25">
      <c r="A6" s="34">
        <v>306985</v>
      </c>
      <c r="B6" s="11" t="s">
        <v>49</v>
      </c>
      <c r="C6" s="12" t="s">
        <v>19</v>
      </c>
      <c r="D6" s="13" t="s">
        <v>50</v>
      </c>
      <c r="E6" s="14">
        <v>0</v>
      </c>
      <c r="F6" s="14">
        <f t="shared" si="0"/>
        <v>0</v>
      </c>
      <c r="G6" s="14">
        <v>85000</v>
      </c>
      <c r="H6" s="14">
        <f t="shared" si="1"/>
        <v>104864.5</v>
      </c>
      <c r="I6" s="14">
        <v>0</v>
      </c>
      <c r="J6" s="14">
        <f t="shared" si="2"/>
        <v>0</v>
      </c>
      <c r="K6" s="14">
        <v>0</v>
      </c>
      <c r="L6" s="14">
        <f t="shared" si="3"/>
        <v>0</v>
      </c>
      <c r="M6" s="14">
        <v>0</v>
      </c>
      <c r="N6" s="14">
        <f t="shared" si="4"/>
        <v>0</v>
      </c>
      <c r="O6" s="14">
        <f t="shared" si="5"/>
        <v>85000</v>
      </c>
      <c r="P6" s="33">
        <f t="shared" si="5"/>
        <v>104864.5</v>
      </c>
      <c r="Q6" s="23"/>
    </row>
    <row r="7" spans="1:51" s="24" customFormat="1" x14ac:dyDescent="0.25">
      <c r="A7" s="34">
        <v>306986</v>
      </c>
      <c r="B7" s="11" t="s">
        <v>51</v>
      </c>
      <c r="C7" s="12" t="s">
        <v>19</v>
      </c>
      <c r="D7" s="13" t="s">
        <v>52</v>
      </c>
      <c r="E7" s="14">
        <v>125000</v>
      </c>
      <c r="F7" s="14">
        <f t="shared" si="0"/>
        <v>154212.5</v>
      </c>
      <c r="G7" s="14">
        <v>0</v>
      </c>
      <c r="H7" s="14">
        <f t="shared" si="1"/>
        <v>0</v>
      </c>
      <c r="I7" s="14">
        <v>0</v>
      </c>
      <c r="J7" s="14">
        <f t="shared" si="2"/>
        <v>0</v>
      </c>
      <c r="K7" s="14">
        <v>0</v>
      </c>
      <c r="L7" s="14">
        <f t="shared" si="3"/>
        <v>0</v>
      </c>
      <c r="M7" s="14">
        <v>0</v>
      </c>
      <c r="N7" s="14">
        <f t="shared" si="4"/>
        <v>0</v>
      </c>
      <c r="O7" s="14">
        <f t="shared" si="5"/>
        <v>125000</v>
      </c>
      <c r="P7" s="33">
        <f t="shared" si="5"/>
        <v>154212.5</v>
      </c>
      <c r="Q7" s="23"/>
    </row>
    <row r="8" spans="1:51" s="24" customFormat="1" x14ac:dyDescent="0.25">
      <c r="A8" s="34">
        <v>306986</v>
      </c>
      <c r="B8" s="11" t="s">
        <v>53</v>
      </c>
      <c r="C8" s="12" t="s">
        <v>19</v>
      </c>
      <c r="D8" s="13" t="s">
        <v>54</v>
      </c>
      <c r="E8" s="14">
        <v>0</v>
      </c>
      <c r="F8" s="14">
        <f t="shared" si="0"/>
        <v>0</v>
      </c>
      <c r="G8" s="14">
        <v>675000</v>
      </c>
      <c r="H8" s="14">
        <f t="shared" si="1"/>
        <v>832747.5</v>
      </c>
      <c r="I8" s="14">
        <v>0</v>
      </c>
      <c r="J8" s="14">
        <f t="shared" si="2"/>
        <v>0</v>
      </c>
      <c r="K8" s="14">
        <v>0</v>
      </c>
      <c r="L8" s="14">
        <f t="shared" si="3"/>
        <v>0</v>
      </c>
      <c r="M8" s="14">
        <v>0</v>
      </c>
      <c r="N8" s="14">
        <f t="shared" si="4"/>
        <v>0</v>
      </c>
      <c r="O8" s="14">
        <f t="shared" si="5"/>
        <v>675000</v>
      </c>
      <c r="P8" s="33">
        <f t="shared" si="5"/>
        <v>832747.5</v>
      </c>
      <c r="Q8" s="23"/>
    </row>
    <row r="9" spans="1:51" s="24" customFormat="1" x14ac:dyDescent="0.25">
      <c r="A9" s="34">
        <v>306987</v>
      </c>
      <c r="B9" s="11" t="s">
        <v>55</v>
      </c>
      <c r="C9" s="12" t="s">
        <v>19</v>
      </c>
      <c r="D9" s="13" t="s">
        <v>56</v>
      </c>
      <c r="E9" s="14">
        <v>0</v>
      </c>
      <c r="F9" s="14">
        <f t="shared" si="0"/>
        <v>0</v>
      </c>
      <c r="G9" s="14">
        <v>0</v>
      </c>
      <c r="H9" s="14">
        <f t="shared" si="1"/>
        <v>0</v>
      </c>
      <c r="I9" s="14">
        <v>240000</v>
      </c>
      <c r="J9" s="14">
        <f t="shared" si="2"/>
        <v>296088</v>
      </c>
      <c r="K9" s="14">
        <v>0</v>
      </c>
      <c r="L9" s="14">
        <f t="shared" si="3"/>
        <v>0</v>
      </c>
      <c r="M9" s="14">
        <v>0</v>
      </c>
      <c r="N9" s="14">
        <f t="shared" si="4"/>
        <v>0</v>
      </c>
      <c r="O9" s="14">
        <f t="shared" si="5"/>
        <v>240000</v>
      </c>
      <c r="P9" s="33">
        <f t="shared" si="5"/>
        <v>296088</v>
      </c>
      <c r="Q9" s="23"/>
    </row>
    <row r="10" spans="1:51" x14ac:dyDescent="0.25">
      <c r="A10" s="56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8"/>
      <c r="Q10" s="35"/>
    </row>
    <row r="11" spans="1:51" x14ac:dyDescent="0.25">
      <c r="A11" s="26" t="s">
        <v>2</v>
      </c>
      <c r="B11" s="27" t="s">
        <v>112</v>
      </c>
      <c r="C11" s="27" t="s">
        <v>4</v>
      </c>
      <c r="D11" s="27" t="s">
        <v>5</v>
      </c>
      <c r="E11" s="28" t="s">
        <v>6</v>
      </c>
      <c r="F11" s="28" t="s">
        <v>7</v>
      </c>
      <c r="G11" s="28" t="s">
        <v>8</v>
      </c>
      <c r="H11" s="28" t="s">
        <v>9</v>
      </c>
      <c r="I11" s="28" t="s">
        <v>10</v>
      </c>
      <c r="J11" s="28" t="s">
        <v>11</v>
      </c>
      <c r="K11" s="28" t="s">
        <v>12</v>
      </c>
      <c r="L11" s="28" t="s">
        <v>13</v>
      </c>
      <c r="M11" s="28" t="s">
        <v>14</v>
      </c>
      <c r="N11" s="28" t="s">
        <v>15</v>
      </c>
      <c r="O11" s="28" t="s">
        <v>16</v>
      </c>
      <c r="P11" s="29" t="s">
        <v>17</v>
      </c>
      <c r="Q11" s="30"/>
    </row>
    <row r="12" spans="1:51" x14ac:dyDescent="0.25">
      <c r="A12" s="10">
        <v>101505</v>
      </c>
      <c r="B12" s="11" t="s">
        <v>113</v>
      </c>
      <c r="C12" s="12" t="s">
        <v>19</v>
      </c>
      <c r="D12" s="13" t="str">
        <f>'[1]2014 Western Region - Specific'!D15</f>
        <v>Carry over from 2013</v>
      </c>
      <c r="E12" s="14">
        <v>2000000</v>
      </c>
      <c r="F12" s="14">
        <f>E12*$R$2</f>
        <v>2467400</v>
      </c>
      <c r="G12" s="14">
        <v>0</v>
      </c>
      <c r="H12" s="14">
        <f>G12*$R$2</f>
        <v>0</v>
      </c>
      <c r="I12" s="14">
        <v>0</v>
      </c>
      <c r="J12" s="14">
        <f>I12*$R$2</f>
        <v>0</v>
      </c>
      <c r="K12" s="14">
        <v>0</v>
      </c>
      <c r="L12" s="14">
        <f>K12*$R$2</f>
        <v>0</v>
      </c>
      <c r="M12" s="14">
        <v>0</v>
      </c>
      <c r="N12" s="14">
        <f>M12*$R$2</f>
        <v>0</v>
      </c>
      <c r="O12" s="14">
        <f t="shared" si="5"/>
        <v>2000000</v>
      </c>
      <c r="P12" s="33">
        <f t="shared" si="5"/>
        <v>2467400</v>
      </c>
    </row>
    <row r="13" spans="1:51" x14ac:dyDescent="0.25">
      <c r="A13" s="50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2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</row>
    <row r="14" spans="1:51" x14ac:dyDescent="0.25">
      <c r="A14" s="26" t="s">
        <v>2</v>
      </c>
      <c r="B14" s="27" t="s">
        <v>128</v>
      </c>
      <c r="C14" s="27" t="s">
        <v>4</v>
      </c>
      <c r="D14" s="27" t="s">
        <v>5</v>
      </c>
      <c r="E14" s="28" t="s">
        <v>6</v>
      </c>
      <c r="F14" s="28" t="s">
        <v>7</v>
      </c>
      <c r="G14" s="28" t="s">
        <v>8</v>
      </c>
      <c r="H14" s="28" t="s">
        <v>9</v>
      </c>
      <c r="I14" s="28" t="s">
        <v>10</v>
      </c>
      <c r="J14" s="28" t="s">
        <v>11</v>
      </c>
      <c r="K14" s="28" t="s">
        <v>12</v>
      </c>
      <c r="L14" s="28" t="s">
        <v>13</v>
      </c>
      <c r="M14" s="28" t="s">
        <v>14</v>
      </c>
      <c r="N14" s="28" t="s">
        <v>15</v>
      </c>
      <c r="O14" s="28" t="s">
        <v>16</v>
      </c>
      <c r="P14" s="29" t="s">
        <v>17</v>
      </c>
      <c r="Q14" s="36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</row>
    <row r="15" spans="1:51" x14ac:dyDescent="0.25">
      <c r="A15" s="34"/>
      <c r="B15" s="11"/>
      <c r="C15" s="12"/>
      <c r="D15" s="13"/>
      <c r="E15" s="14"/>
      <c r="F15" s="14">
        <f t="shared" ref="F15" si="6">E15*$R$2</f>
        <v>0</v>
      </c>
      <c r="G15" s="14"/>
      <c r="H15" s="14">
        <f t="shared" ref="H15" si="7">G15*$R$2</f>
        <v>0</v>
      </c>
      <c r="I15" s="14"/>
      <c r="J15" s="14">
        <f t="shared" ref="J15" si="8">I15*$R$2</f>
        <v>0</v>
      </c>
      <c r="K15" s="14"/>
      <c r="L15" s="14">
        <f t="shared" ref="L15" si="9">K15*$R$2</f>
        <v>0</v>
      </c>
      <c r="M15" s="14"/>
      <c r="N15" s="14">
        <f t="shared" ref="N15" si="10">M15*$R$2</f>
        <v>0</v>
      </c>
      <c r="O15" s="14">
        <f t="shared" si="5"/>
        <v>0</v>
      </c>
      <c r="P15" s="33">
        <f t="shared" si="5"/>
        <v>0</v>
      </c>
      <c r="Q15" s="37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</row>
    <row r="16" spans="1:51" x14ac:dyDescent="0.25">
      <c r="A16" s="50"/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2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</row>
    <row r="17" spans="1:51" x14ac:dyDescent="0.25">
      <c r="A17" s="26" t="s">
        <v>2</v>
      </c>
      <c r="B17" s="27" t="s">
        <v>129</v>
      </c>
      <c r="C17" s="27" t="s">
        <v>4</v>
      </c>
      <c r="D17" s="27" t="s">
        <v>5</v>
      </c>
      <c r="E17" s="28" t="s">
        <v>6</v>
      </c>
      <c r="F17" s="28" t="s">
        <v>7</v>
      </c>
      <c r="G17" s="28" t="s">
        <v>8</v>
      </c>
      <c r="H17" s="28" t="s">
        <v>9</v>
      </c>
      <c r="I17" s="28" t="s">
        <v>10</v>
      </c>
      <c r="J17" s="28" t="s">
        <v>11</v>
      </c>
      <c r="K17" s="28" t="s">
        <v>12</v>
      </c>
      <c r="L17" s="28" t="s">
        <v>13</v>
      </c>
      <c r="M17" s="28" t="s">
        <v>14</v>
      </c>
      <c r="N17" s="28" t="s">
        <v>15</v>
      </c>
      <c r="O17" s="28" t="s">
        <v>16</v>
      </c>
      <c r="P17" s="29" t="s">
        <v>17</v>
      </c>
      <c r="Q17" s="36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</row>
    <row r="18" spans="1:51" x14ac:dyDescent="0.25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8"/>
      <c r="Q18" s="35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</row>
    <row r="19" spans="1:51" x14ac:dyDescent="0.25">
      <c r="A19" s="26" t="s">
        <v>2</v>
      </c>
      <c r="B19" s="38" t="s">
        <v>134</v>
      </c>
      <c r="C19" s="27" t="s">
        <v>4</v>
      </c>
      <c r="D19" s="27" t="s">
        <v>5</v>
      </c>
      <c r="E19" s="28" t="s">
        <v>6</v>
      </c>
      <c r="F19" s="28" t="s">
        <v>7</v>
      </c>
      <c r="G19" s="28" t="s">
        <v>8</v>
      </c>
      <c r="H19" s="28" t="s">
        <v>9</v>
      </c>
      <c r="I19" s="28" t="s">
        <v>10</v>
      </c>
      <c r="J19" s="28" t="s">
        <v>11</v>
      </c>
      <c r="K19" s="28" t="s">
        <v>12</v>
      </c>
      <c r="L19" s="28" t="s">
        <v>13</v>
      </c>
      <c r="M19" s="28" t="s">
        <v>14</v>
      </c>
      <c r="N19" s="28" t="s">
        <v>15</v>
      </c>
      <c r="O19" s="28" t="s">
        <v>16</v>
      </c>
      <c r="P19" s="29" t="s">
        <v>17</v>
      </c>
      <c r="Q19" s="3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</row>
    <row r="20" spans="1:51" x14ac:dyDescent="0.25">
      <c r="A20" s="50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2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</row>
    <row r="21" spans="1:51" x14ac:dyDescent="0.25">
      <c r="A21" s="26" t="s">
        <v>2</v>
      </c>
      <c r="B21" s="27" t="s">
        <v>147</v>
      </c>
      <c r="C21" s="27" t="s">
        <v>4</v>
      </c>
      <c r="D21" s="27" t="s">
        <v>5</v>
      </c>
      <c r="E21" s="28" t="s">
        <v>6</v>
      </c>
      <c r="F21" s="28" t="s">
        <v>7</v>
      </c>
      <c r="G21" s="28" t="s">
        <v>8</v>
      </c>
      <c r="H21" s="28" t="s">
        <v>9</v>
      </c>
      <c r="I21" s="28" t="s">
        <v>10</v>
      </c>
      <c r="J21" s="28" t="s">
        <v>11</v>
      </c>
      <c r="K21" s="28" t="s">
        <v>12</v>
      </c>
      <c r="L21" s="28" t="s">
        <v>13</v>
      </c>
      <c r="M21" s="28" t="s">
        <v>14</v>
      </c>
      <c r="N21" s="28" t="s">
        <v>15</v>
      </c>
      <c r="O21" s="28" t="s">
        <v>16</v>
      </c>
      <c r="P21" s="29" t="s">
        <v>17</v>
      </c>
      <c r="Q21" s="30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</row>
    <row r="22" spans="1:51" x14ac:dyDescent="0.25">
      <c r="A22" s="50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x14ac:dyDescent="0.25">
      <c r="A23" s="26" t="s">
        <v>2</v>
      </c>
      <c r="B23" s="27" t="s">
        <v>158</v>
      </c>
      <c r="C23" s="27" t="s">
        <v>4</v>
      </c>
      <c r="D23" s="27" t="s">
        <v>5</v>
      </c>
      <c r="E23" s="28" t="s">
        <v>6</v>
      </c>
      <c r="F23" s="28" t="s">
        <v>7</v>
      </c>
      <c r="G23" s="28" t="s">
        <v>8</v>
      </c>
      <c r="H23" s="28" t="s">
        <v>9</v>
      </c>
      <c r="I23" s="28" t="s">
        <v>10</v>
      </c>
      <c r="J23" s="28" t="s">
        <v>11</v>
      </c>
      <c r="K23" s="28" t="s">
        <v>12</v>
      </c>
      <c r="L23" s="28" t="s">
        <v>13</v>
      </c>
      <c r="M23" s="28" t="s">
        <v>14</v>
      </c>
      <c r="N23" s="28" t="s">
        <v>15</v>
      </c>
      <c r="O23" s="28" t="s">
        <v>16</v>
      </c>
      <c r="P23" s="29" t="s">
        <v>17</v>
      </c>
      <c r="Q23" s="30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x14ac:dyDescent="0.25">
      <c r="A24" s="50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2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ht="15.75" thickBot="1" x14ac:dyDescent="0.3">
      <c r="A25" s="26" t="s">
        <v>2</v>
      </c>
      <c r="B25" s="27" t="s">
        <v>168</v>
      </c>
      <c r="C25" s="27" t="s">
        <v>4</v>
      </c>
      <c r="D25" s="27" t="s">
        <v>5</v>
      </c>
      <c r="E25" s="28" t="s">
        <v>6</v>
      </c>
      <c r="F25" s="28" t="s">
        <v>7</v>
      </c>
      <c r="G25" s="28" t="s">
        <v>8</v>
      </c>
      <c r="H25" s="28" t="s">
        <v>9</v>
      </c>
      <c r="I25" s="28" t="s">
        <v>10</v>
      </c>
      <c r="J25" s="28" t="s">
        <v>11</v>
      </c>
      <c r="K25" s="28" t="s">
        <v>12</v>
      </c>
      <c r="L25" s="28" t="s">
        <v>13</v>
      </c>
      <c r="M25" s="28" t="s">
        <v>14</v>
      </c>
      <c r="N25" s="28" t="s">
        <v>15</v>
      </c>
      <c r="O25" s="28" t="s">
        <v>16</v>
      </c>
      <c r="P25" s="29" t="s">
        <v>17</v>
      </c>
      <c r="Q25" s="36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ht="15.75" thickBot="1" x14ac:dyDescent="0.3">
      <c r="A26" s="40"/>
      <c r="B26" s="41"/>
      <c r="D26" s="43" t="s">
        <v>170</v>
      </c>
      <c r="E26" s="44">
        <f t="shared" ref="E26:P26" si="11">SUM(E3:E25)</f>
        <v>4075000</v>
      </c>
      <c r="F26" s="44">
        <f t="shared" si="11"/>
        <v>5027327.5</v>
      </c>
      <c r="G26" s="44">
        <f t="shared" si="11"/>
        <v>4135180</v>
      </c>
      <c r="H26" s="44">
        <f t="shared" si="11"/>
        <v>5101571.5659999996</v>
      </c>
      <c r="I26" s="44">
        <f t="shared" si="11"/>
        <v>2285000</v>
      </c>
      <c r="J26" s="44">
        <f t="shared" si="11"/>
        <v>2819004.5</v>
      </c>
      <c r="K26" s="44">
        <f t="shared" si="11"/>
        <v>1950000</v>
      </c>
      <c r="L26" s="44">
        <f t="shared" si="11"/>
        <v>2405715</v>
      </c>
      <c r="M26" s="44">
        <f t="shared" si="11"/>
        <v>1950000</v>
      </c>
      <c r="N26" s="44">
        <f t="shared" si="11"/>
        <v>2405715</v>
      </c>
      <c r="O26" s="44">
        <f t="shared" si="11"/>
        <v>14395180</v>
      </c>
      <c r="P26" s="44">
        <f t="shared" si="11"/>
        <v>17759333.566</v>
      </c>
      <c r="Q26" s="45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x14ac:dyDescent="0.25">
      <c r="A27" s="46"/>
      <c r="B27" s="47"/>
      <c r="C27" s="46"/>
      <c r="D27" s="47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36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</sheetData>
  <mergeCells count="8">
    <mergeCell ref="A22:P22"/>
    <mergeCell ref="A24:P24"/>
    <mergeCell ref="A1:P1"/>
    <mergeCell ref="A10:P10"/>
    <mergeCell ref="A13:P13"/>
    <mergeCell ref="A16:P16"/>
    <mergeCell ref="A18:P18"/>
    <mergeCell ref="A20:P2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B743D4B4F29084E89C00A5299AE8A4F" ma:contentTypeVersion="175" ma:contentTypeDescription="" ma:contentTypeScope="" ma:versionID="b05cf9e4760e83ecca577c89b70348a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Plan</DocumentSetType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150</IndustryCode>
    <CaseStatus xmlns="dc463f71-b30c-4ab2-9473-d307f9d35888">Closed</CaseStatus>
    <OpenedDate xmlns="dc463f71-b30c-4ab2-9473-d307f9d35888">2013-12-23T08:00:00+00:00</OpenedDate>
    <Date1 xmlns="dc463f71-b30c-4ab2-9473-d307f9d35888">2015-07-20T07:00:00+00:00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DocketNumber xmlns="dc463f71-b30c-4ab2-9473-d307f9d35888">140008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4576B95-15BE-4F59-839B-D6CA37284B55}"/>
</file>

<file path=customXml/itemProps2.xml><?xml version="1.0" encoding="utf-8"?>
<ds:datastoreItem xmlns:ds="http://schemas.openxmlformats.org/officeDocument/2006/customXml" ds:itemID="{523D808D-8B3F-4111-B635-8C5ED6E8D684}"/>
</file>

<file path=customXml/itemProps3.xml><?xml version="1.0" encoding="utf-8"?>
<ds:datastoreItem xmlns:ds="http://schemas.openxmlformats.org/officeDocument/2006/customXml" ds:itemID="{0CEF9E2E-D9F0-4535-AA5A-68E400F7D3D4}"/>
</file>

<file path=customXml/itemProps4.xml><?xml version="1.0" encoding="utf-8"?>
<ds:datastoreItem xmlns:ds="http://schemas.openxmlformats.org/officeDocument/2006/customXml" ds:itemID="{465495AD-981E-4BFD-B3F1-84E6D00845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Sellers-Vaughn</dc:creator>
  <cp:lastModifiedBy>Cascade Natural Gas</cp:lastModifiedBy>
  <dcterms:created xsi:type="dcterms:W3CDTF">2015-07-20T18:06:07Z</dcterms:created>
  <dcterms:modified xsi:type="dcterms:W3CDTF">2015-07-22T15:05:03Z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0x0101006E56B4D1795A2E4DB2F0B01679ED314A009B743D4B4F29084E89C00A5299AE8A4F</vt:lpwstr>
  </property>
  <property fmtid="{D5CDD505-2E9C-101B-9397-08002B2CF9AE}" pid="3" name="_docset_NoMedatataSyncRequired">
    <vt:lpwstr>False</vt:lpwstr>
  </property>
</Properties>
</file>