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5DCDC39C-5668-4704-BEDE-10A3EF221F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ection K. #1 " sheetId="9" r:id="rId1"/>
    <sheet name="Section K. #2. a,b,c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9" l="1"/>
  <c r="C12" i="9"/>
  <c r="I12" i="9"/>
  <c r="H12" i="9"/>
  <c r="D14" i="10" l="1"/>
  <c r="C14" i="10"/>
  <c r="H7" i="10"/>
  <c r="G7" i="10"/>
  <c r="F7" i="10"/>
  <c r="E7" i="10"/>
  <c r="D7" i="10"/>
  <c r="C7" i="10"/>
  <c r="J6" i="10"/>
  <c r="I6" i="10"/>
  <c r="J5" i="10"/>
  <c r="I5" i="10"/>
  <c r="J4" i="10"/>
  <c r="I4" i="10"/>
  <c r="I7" i="10" l="1"/>
  <c r="J7" i="10"/>
</calcChain>
</file>

<file path=xl/sharedStrings.xml><?xml version="1.0" encoding="utf-8"?>
<sst xmlns="http://schemas.openxmlformats.org/spreadsheetml/2006/main" count="59" uniqueCount="36">
  <si>
    <t>Commercial</t>
  </si>
  <si>
    <t>Residential</t>
  </si>
  <si>
    <t>Total</t>
  </si>
  <si>
    <t>Number of accounts</t>
  </si>
  <si>
    <t>Average Benefits</t>
  </si>
  <si>
    <t>Electric</t>
  </si>
  <si>
    <t>Gas</t>
  </si>
  <si>
    <t>Dual</t>
  </si>
  <si>
    <t>N/A*</t>
  </si>
  <si>
    <t>Low-Income*</t>
  </si>
  <si>
    <t>*Low-income residential customers are also included in the residential category</t>
  </si>
  <si>
    <t>Industrial</t>
  </si>
  <si>
    <t>Grand Total</t>
  </si>
  <si>
    <t>Days Past Due</t>
  </si>
  <si>
    <t># of Customers</t>
  </si>
  <si>
    <t>Past Due Amt.</t>
  </si>
  <si>
    <t>30+</t>
  </si>
  <si>
    <t>60+</t>
  </si>
  <si>
    <t>90+</t>
  </si>
  <si>
    <t>Avista - Feb 2024 COVID-19 Credit and Collections Monthly Reporting</t>
  </si>
  <si>
    <t>Total LIHEAP</t>
  </si>
  <si>
    <t>Total LIRAP</t>
  </si>
  <si>
    <t>Current Amount</t>
  </si>
  <si>
    <t>Number of Payments</t>
  </si>
  <si>
    <t>AMP (LIRAP)*</t>
  </si>
  <si>
    <t>Housing</t>
  </si>
  <si>
    <t>LIHEAP</t>
  </si>
  <si>
    <t>LIRAP GRANT</t>
  </si>
  <si>
    <t>MISC EA</t>
  </si>
  <si>
    <t>Project Share</t>
  </si>
  <si>
    <t>MED (LIRAP)</t>
  </si>
  <si>
    <t>AFP (LIRAP)*</t>
  </si>
  <si>
    <t>*For AMP/AFP: number of payments=number of accounts receiving credits.                                                                  **For My Energy Discount: number of payments = number of accounts receiving credits</t>
  </si>
  <si>
    <t xml:space="preserve">February 2024 Residential Debt Relief </t>
  </si>
  <si>
    <t>Feb-24*</t>
  </si>
  <si>
    <t>*Updated March 2024, eliminated duplicated customers with service at multiple premises during the month.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</si>
</sst>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Tahoma"/>
      <family val="2"/>
    </font>
    <font>
      <sz val="11"/>
      <color rgb="FF454545"/>
      <name val="Calibri"/>
      <family val="2"/>
      <scheme val="minor"/>
    </font>
    <font>
      <b/>
      <sz val="11"/>
      <color rgb="FF454545"/>
      <name val="Calibri"/>
      <family val="2"/>
      <scheme val="minor"/>
    </font>
    <font>
      <b/>
      <sz val="11"/>
      <color theme="0"/>
      <name val="Arial"/>
      <family val="2"/>
    </font>
    <font>
      <b/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</cellStyleXfs>
  <cellXfs count="106">
    <xf numFmtId="0" fontId="0" fillId="0" borderId="0" xfId="0"/>
    <xf numFmtId="0" fontId="1" fillId="0" borderId="2" xfId="0" applyFont="1" applyBorder="1" applyAlignment="1">
      <alignment vertical="center" wrapText="1"/>
    </xf>
    <xf numFmtId="44" fontId="0" fillId="0" borderId="11" xfId="2" applyFont="1" applyBorder="1"/>
    <xf numFmtId="0" fontId="0" fillId="0" borderId="18" xfId="0" applyBorder="1"/>
    <xf numFmtId="0" fontId="1" fillId="0" borderId="1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9" xfId="0" applyFont="1" applyBorder="1"/>
    <xf numFmtId="44" fontId="0" fillId="0" borderId="20" xfId="2" applyFont="1" applyBorder="1"/>
    <xf numFmtId="164" fontId="0" fillId="0" borderId="10" xfId="1" applyNumberFormat="1" applyFont="1" applyBorder="1"/>
    <xf numFmtId="44" fontId="0" fillId="0" borderId="3" xfId="2" applyFont="1" applyBorder="1"/>
    <xf numFmtId="44" fontId="4" fillId="0" borderId="11" xfId="2" applyFont="1" applyBorder="1" applyAlignment="1">
      <alignment horizontal="right" vertical="top"/>
    </xf>
    <xf numFmtId="44" fontId="4" fillId="0" borderId="20" xfId="2" applyFont="1" applyBorder="1" applyAlignment="1">
      <alignment horizontal="right" vertical="top"/>
    </xf>
    <xf numFmtId="164" fontId="4" fillId="0" borderId="10" xfId="1" applyNumberFormat="1" applyFont="1" applyBorder="1" applyAlignment="1">
      <alignment horizontal="right" vertical="top"/>
    </xf>
    <xf numFmtId="44" fontId="4" fillId="0" borderId="3" xfId="2" applyFont="1" applyBorder="1" applyAlignment="1">
      <alignment horizontal="right" vertical="top"/>
    </xf>
    <xf numFmtId="0" fontId="1" fillId="0" borderId="21" xfId="0" applyFont="1" applyBorder="1"/>
    <xf numFmtId="44" fontId="5" fillId="0" borderId="14" xfId="2" applyFont="1" applyBorder="1" applyAlignment="1">
      <alignment horizontal="right" vertical="top"/>
    </xf>
    <xf numFmtId="164" fontId="5" fillId="0" borderId="12" xfId="1" applyNumberFormat="1" applyFont="1" applyBorder="1" applyAlignment="1">
      <alignment horizontal="right" vertical="top"/>
    </xf>
    <xf numFmtId="44" fontId="5" fillId="0" borderId="22" xfId="2" applyFont="1" applyBorder="1" applyAlignment="1">
      <alignment horizontal="right" vertical="top"/>
    </xf>
    <xf numFmtId="44" fontId="1" fillId="0" borderId="14" xfId="2" applyFont="1" applyBorder="1"/>
    <xf numFmtId="0" fontId="0" fillId="0" borderId="7" xfId="0" applyBorder="1"/>
    <xf numFmtId="0" fontId="1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/>
    </xf>
    <xf numFmtId="0" fontId="1" fillId="0" borderId="10" xfId="0" applyFont="1" applyBorder="1"/>
    <xf numFmtId="164" fontId="4" fillId="0" borderId="2" xfId="1" applyNumberFormat="1" applyFont="1" applyBorder="1" applyAlignment="1">
      <alignment horizontal="right" vertical="top"/>
    </xf>
    <xf numFmtId="164" fontId="0" fillId="0" borderId="0" xfId="0" applyNumberFormat="1"/>
    <xf numFmtId="0" fontId="1" fillId="0" borderId="12" xfId="0" applyFont="1" applyBorder="1"/>
    <xf numFmtId="164" fontId="5" fillId="0" borderId="13" xfId="1" applyNumberFormat="1" applyFont="1" applyBorder="1" applyAlignment="1">
      <alignment horizontal="right" vertical="top"/>
    </xf>
    <xf numFmtId="164" fontId="0" fillId="0" borderId="12" xfId="1" applyNumberFormat="1" applyFont="1" applyBorder="1"/>
    <xf numFmtId="3" fontId="1" fillId="0" borderId="12" xfId="0" applyNumberFormat="1" applyFont="1" applyBorder="1"/>
    <xf numFmtId="3" fontId="4" fillId="0" borderId="10" xfId="0" applyNumberFormat="1" applyFont="1" applyBorder="1" applyAlignment="1">
      <alignment horizontal="right" vertical="top"/>
    </xf>
    <xf numFmtId="164" fontId="0" fillId="0" borderId="10" xfId="1" applyNumberFormat="1" applyFont="1" applyBorder="1" applyAlignment="1"/>
    <xf numFmtId="164" fontId="4" fillId="0" borderId="10" xfId="1" applyNumberFormat="1" applyFont="1" applyBorder="1" applyAlignment="1">
      <alignment vertical="top"/>
    </xf>
    <xf numFmtId="3" fontId="0" fillId="0" borderId="24" xfId="0" applyNumberFormat="1" applyBorder="1"/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165" fontId="0" fillId="0" borderId="2" xfId="2" applyNumberFormat="1" applyFont="1" applyFill="1" applyBorder="1"/>
    <xf numFmtId="164" fontId="0" fillId="0" borderId="11" xfId="1" applyNumberFormat="1" applyFont="1" applyFill="1" applyBorder="1"/>
    <xf numFmtId="0" fontId="1" fillId="0" borderId="7" xfId="0" applyFont="1" applyBorder="1" applyAlignment="1">
      <alignment horizontal="center" vertical="center"/>
    </xf>
    <xf numFmtId="0" fontId="1" fillId="0" borderId="32" xfId="0" applyFont="1" applyBorder="1"/>
    <xf numFmtId="0" fontId="2" fillId="0" borderId="33" xfId="0" applyFont="1" applyBorder="1" applyAlignment="1">
      <alignment vertical="center"/>
    </xf>
    <xf numFmtId="164" fontId="2" fillId="0" borderId="33" xfId="1" applyNumberFormat="1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22" xfId="0" applyFont="1" applyBorder="1"/>
    <xf numFmtId="44" fontId="2" fillId="0" borderId="34" xfId="2" applyFont="1" applyBorder="1" applyAlignment="1">
      <alignment vertical="center"/>
    </xf>
    <xf numFmtId="44" fontId="2" fillId="0" borderId="34" xfId="2" applyFont="1" applyBorder="1" applyAlignment="1">
      <alignment vertical="center" wrapText="1"/>
    </xf>
    <xf numFmtId="165" fontId="0" fillId="0" borderId="0" xfId="2" applyNumberFormat="1" applyFont="1" applyFill="1" applyBorder="1"/>
    <xf numFmtId="165" fontId="0" fillId="0" borderId="35" xfId="2" applyNumberFormat="1" applyFont="1" applyFill="1" applyBorder="1"/>
    <xf numFmtId="164" fontId="0" fillId="0" borderId="36" xfId="1" applyNumberFormat="1" applyFont="1" applyFill="1" applyBorder="1"/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/>
    <xf numFmtId="44" fontId="2" fillId="0" borderId="39" xfId="2" applyFont="1" applyBorder="1" applyAlignment="1">
      <alignment vertical="center"/>
    </xf>
    <xf numFmtId="44" fontId="2" fillId="0" borderId="39" xfId="2" applyFont="1" applyBorder="1" applyAlignment="1">
      <alignment vertical="center" wrapText="1"/>
    </xf>
    <xf numFmtId="165" fontId="0" fillId="0" borderId="42" xfId="2" applyNumberFormat="1" applyFont="1" applyFill="1" applyBorder="1"/>
    <xf numFmtId="164" fontId="0" fillId="0" borderId="43" xfId="1" applyNumberFormat="1" applyFont="1" applyFill="1" applyBorder="1"/>
    <xf numFmtId="164" fontId="7" fillId="0" borderId="33" xfId="1" applyNumberFormat="1" applyFont="1" applyBorder="1"/>
    <xf numFmtId="165" fontId="0" fillId="0" borderId="45" xfId="2" applyNumberFormat="1" applyFont="1" applyBorder="1"/>
    <xf numFmtId="164" fontId="0" fillId="0" borderId="46" xfId="1" applyNumberFormat="1" applyFont="1" applyBorder="1"/>
    <xf numFmtId="44" fontId="7" fillId="0" borderId="39" xfId="2" applyFont="1" applyBorder="1"/>
    <xf numFmtId="0" fontId="7" fillId="0" borderId="19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40" xfId="0" applyFont="1" applyBorder="1" applyAlignment="1">
      <alignment horizontal="left"/>
    </xf>
    <xf numFmtId="0" fontId="7" fillId="0" borderId="41" xfId="0" applyFont="1" applyBorder="1" applyAlignment="1">
      <alignment horizontal="left"/>
    </xf>
    <xf numFmtId="0" fontId="1" fillId="0" borderId="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7" fillId="0" borderId="44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0" fillId="3" borderId="25" xfId="0" applyFill="1" applyBorder="1" applyAlignment="1">
      <alignment horizontal="center" vertical="center" wrapText="1"/>
    </xf>
    <xf numFmtId="0" fontId="0" fillId="3" borderId="26" xfId="0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53" xfId="0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17" fontId="6" fillId="2" borderId="25" xfId="3" applyNumberFormat="1" applyFont="1" applyFill="1" applyBorder="1" applyAlignment="1">
      <alignment horizontal="center" vertical="center"/>
    </xf>
    <xf numFmtId="0" fontId="6" fillId="2" borderId="26" xfId="3" applyFont="1" applyFill="1" applyBorder="1" applyAlignment="1">
      <alignment horizontal="center" vertical="center"/>
    </xf>
    <xf numFmtId="0" fontId="6" fillId="2" borderId="29" xfId="3" applyFont="1" applyFill="1" applyBorder="1" applyAlignment="1">
      <alignment horizontal="center" vertical="center"/>
    </xf>
    <xf numFmtId="0" fontId="6" fillId="2" borderId="30" xfId="3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17" fontId="6" fillId="2" borderId="18" xfId="3" applyNumberFormat="1" applyFont="1" applyFill="1" applyBorder="1" applyAlignment="1">
      <alignment horizontal="center" vertical="center" wrapText="1"/>
    </xf>
    <xf numFmtId="17" fontId="6" fillId="2" borderId="28" xfId="3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Normal 2 2" xfId="3" xr:uid="{6C7782B8-B1FA-4F32-AC2F-20164AD05B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workbookViewId="0">
      <selection activeCell="E17" sqref="E17"/>
    </sheetView>
  </sheetViews>
  <sheetFormatPr defaultRowHeight="15" x14ac:dyDescent="0.25"/>
  <cols>
    <col min="1" max="1" width="23.140625" bestFit="1" customWidth="1"/>
    <col min="2" max="2" width="19" bestFit="1" customWidth="1"/>
    <col min="3" max="3" width="10.140625" bestFit="1" customWidth="1"/>
    <col min="4" max="4" width="18.140625" bestFit="1" customWidth="1"/>
    <col min="5" max="5" width="2.42578125" customWidth="1"/>
    <col min="6" max="6" width="12" bestFit="1" customWidth="1"/>
    <col min="7" max="7" width="10.85546875" bestFit="1" customWidth="1"/>
    <col min="8" max="8" width="11.5703125" bestFit="1" customWidth="1"/>
    <col min="9" max="9" width="10.42578125" bestFit="1" customWidth="1"/>
  </cols>
  <sheetData>
    <row r="1" spans="1:9" ht="15.75" thickBot="1" x14ac:dyDescent="0.3">
      <c r="A1" s="83" t="s">
        <v>33</v>
      </c>
      <c r="B1" s="84"/>
      <c r="C1" s="85"/>
      <c r="D1" s="85"/>
      <c r="E1" s="85"/>
      <c r="F1" s="84"/>
      <c r="G1" s="86"/>
    </row>
    <row r="2" spans="1:9" ht="28.35" customHeight="1" x14ac:dyDescent="0.25">
      <c r="A2" s="87" t="s">
        <v>34</v>
      </c>
      <c r="B2" s="88"/>
      <c r="C2" s="91" t="s">
        <v>20</v>
      </c>
      <c r="D2" s="93" t="s">
        <v>21</v>
      </c>
      <c r="F2" s="95">
        <v>45346</v>
      </c>
      <c r="G2" s="96"/>
      <c r="H2" s="35" t="s">
        <v>22</v>
      </c>
      <c r="I2" s="36" t="s">
        <v>23</v>
      </c>
    </row>
    <row r="3" spans="1:9" ht="15.75" thickBot="1" x14ac:dyDescent="0.3">
      <c r="A3" s="89"/>
      <c r="B3" s="90"/>
      <c r="C3" s="92"/>
      <c r="D3" s="94"/>
      <c r="F3" s="60" t="s">
        <v>24</v>
      </c>
      <c r="G3" s="61"/>
      <c r="H3" s="37">
        <v>33859</v>
      </c>
      <c r="I3" s="38">
        <v>511</v>
      </c>
    </row>
    <row r="4" spans="1:9" x14ac:dyDescent="0.25">
      <c r="A4" s="39" t="s">
        <v>5</v>
      </c>
      <c r="B4" s="40" t="s">
        <v>3</v>
      </c>
      <c r="C4" s="41">
        <v>395</v>
      </c>
      <c r="D4" s="42">
        <v>16606</v>
      </c>
      <c r="F4" s="60" t="s">
        <v>25</v>
      </c>
      <c r="G4" s="61"/>
      <c r="H4" s="37">
        <v>23213</v>
      </c>
      <c r="I4" s="38">
        <v>272</v>
      </c>
    </row>
    <row r="5" spans="1:9" ht="15.75" thickBot="1" x14ac:dyDescent="0.3">
      <c r="A5" s="43"/>
      <c r="B5" s="44" t="s">
        <v>4</v>
      </c>
      <c r="C5" s="45">
        <v>635.25</v>
      </c>
      <c r="D5" s="46">
        <v>76.569999999999993</v>
      </c>
      <c r="F5" s="60" t="s">
        <v>26</v>
      </c>
      <c r="G5" s="61"/>
      <c r="H5" s="37">
        <v>467114.34</v>
      </c>
      <c r="I5" s="38">
        <v>932</v>
      </c>
    </row>
    <row r="6" spans="1:9" x14ac:dyDescent="0.25">
      <c r="A6" s="39" t="s">
        <v>6</v>
      </c>
      <c r="B6" s="40" t="s">
        <v>3</v>
      </c>
      <c r="C6" s="41">
        <v>21</v>
      </c>
      <c r="D6" s="42">
        <v>1074</v>
      </c>
      <c r="F6" s="60" t="s">
        <v>27</v>
      </c>
      <c r="G6" s="61"/>
      <c r="H6" s="47">
        <v>296125.65999999997</v>
      </c>
      <c r="I6" s="38">
        <v>889</v>
      </c>
    </row>
    <row r="7" spans="1:9" ht="15.75" thickBot="1" x14ac:dyDescent="0.3">
      <c r="A7" s="43"/>
      <c r="B7" s="44" t="s">
        <v>4</v>
      </c>
      <c r="C7" s="45">
        <v>541.42999999999995</v>
      </c>
      <c r="D7" s="46">
        <v>47.45</v>
      </c>
      <c r="F7" s="60" t="s">
        <v>28</v>
      </c>
      <c r="G7" s="61"/>
      <c r="H7" s="37">
        <v>50515.25</v>
      </c>
      <c r="I7" s="38">
        <v>212</v>
      </c>
    </row>
    <row r="8" spans="1:9" x14ac:dyDescent="0.25">
      <c r="A8" s="39" t="s">
        <v>7</v>
      </c>
      <c r="B8" s="40" t="s">
        <v>3</v>
      </c>
      <c r="C8" s="41">
        <v>268</v>
      </c>
      <c r="D8" s="42">
        <v>14990</v>
      </c>
      <c r="F8" s="60" t="s">
        <v>29</v>
      </c>
      <c r="G8" s="61"/>
      <c r="H8" s="37">
        <v>0</v>
      </c>
      <c r="I8" s="38">
        <v>0</v>
      </c>
    </row>
    <row r="9" spans="1:9" ht="15.75" thickBot="1" x14ac:dyDescent="0.3">
      <c r="A9" s="43"/>
      <c r="B9" s="44" t="s">
        <v>4</v>
      </c>
      <c r="C9" s="45">
        <v>746.82</v>
      </c>
      <c r="D9" s="46">
        <v>95.22</v>
      </c>
      <c r="F9" s="60" t="s">
        <v>30</v>
      </c>
      <c r="G9" s="61"/>
      <c r="H9" s="37">
        <v>2298081</v>
      </c>
      <c r="I9" s="38">
        <v>32457</v>
      </c>
    </row>
    <row r="10" spans="1:9" x14ac:dyDescent="0.25">
      <c r="A10" s="39" t="s">
        <v>8</v>
      </c>
      <c r="B10" s="40" t="s">
        <v>3</v>
      </c>
      <c r="C10" s="41">
        <v>6</v>
      </c>
      <c r="D10" s="42">
        <v>396</v>
      </c>
      <c r="F10" s="60" t="s">
        <v>31</v>
      </c>
      <c r="G10" s="61"/>
      <c r="H10" s="48">
        <v>136176.5</v>
      </c>
      <c r="I10" s="49">
        <v>197</v>
      </c>
    </row>
    <row r="11" spans="1:9" ht="15.75" thickBot="1" x14ac:dyDescent="0.3">
      <c r="A11" s="50"/>
      <c r="B11" s="51" t="s">
        <v>4</v>
      </c>
      <c r="C11" s="52">
        <v>779.16</v>
      </c>
      <c r="D11" s="53">
        <v>93.22</v>
      </c>
      <c r="F11" s="62"/>
      <c r="G11" s="63"/>
      <c r="H11" s="54"/>
      <c r="I11" s="55"/>
    </row>
    <row r="12" spans="1:9" ht="15.75" thickTop="1" x14ac:dyDescent="0.25">
      <c r="A12" s="64" t="s">
        <v>2</v>
      </c>
      <c r="B12" s="40" t="s">
        <v>3</v>
      </c>
      <c r="C12" s="56">
        <f>SUM(C4,C6,C8,C10)</f>
        <v>690</v>
      </c>
      <c r="D12" s="56">
        <f>SUM(D4,D6,D8,D10)</f>
        <v>33066</v>
      </c>
      <c r="F12" s="66" t="s">
        <v>2</v>
      </c>
      <c r="G12" s="67"/>
      <c r="H12" s="57">
        <f>SUM(H3:H11)</f>
        <v>3305084.75</v>
      </c>
      <c r="I12" s="58">
        <f>SUM(I3:I11)</f>
        <v>35470</v>
      </c>
    </row>
    <row r="13" spans="1:9" ht="15.75" thickBot="1" x14ac:dyDescent="0.3">
      <c r="A13" s="65"/>
      <c r="B13" s="51" t="s">
        <v>4</v>
      </c>
      <c r="C13" s="59">
        <v>676.98</v>
      </c>
      <c r="D13" s="59">
        <v>84.28</v>
      </c>
      <c r="F13" s="68" t="s">
        <v>32</v>
      </c>
      <c r="G13" s="69"/>
      <c r="H13" s="69"/>
      <c r="I13" s="70"/>
    </row>
    <row r="14" spans="1:9" ht="20.25" customHeight="1" x14ac:dyDescent="0.25">
      <c r="A14" s="77" t="s">
        <v>35</v>
      </c>
      <c r="B14" s="78"/>
      <c r="C14" s="78"/>
      <c r="D14" s="79"/>
      <c r="F14" s="71"/>
      <c r="G14" s="72"/>
      <c r="H14" s="72"/>
      <c r="I14" s="73"/>
    </row>
    <row r="15" spans="1:9" ht="22.5" customHeight="1" thickBot="1" x14ac:dyDescent="0.3">
      <c r="A15" s="80"/>
      <c r="B15" s="81"/>
      <c r="C15" s="81"/>
      <c r="D15" s="82"/>
      <c r="F15" s="74"/>
      <c r="G15" s="75"/>
      <c r="H15" s="75"/>
      <c r="I15" s="76"/>
    </row>
  </sheetData>
  <mergeCells count="18">
    <mergeCell ref="A1:G1"/>
    <mergeCell ref="A2:B3"/>
    <mergeCell ref="C2:C3"/>
    <mergeCell ref="D2:D3"/>
    <mergeCell ref="F2:G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A12:A13"/>
    <mergeCell ref="F12:G12"/>
    <mergeCell ref="F13:I15"/>
    <mergeCell ref="A14:D15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5"/>
  <sheetViews>
    <sheetView workbookViewId="0">
      <selection activeCell="H23" sqref="H23"/>
    </sheetView>
  </sheetViews>
  <sheetFormatPr defaultColWidth="9.140625" defaultRowHeight="15" x14ac:dyDescent="0.25"/>
  <cols>
    <col min="1" max="1" width="6.85546875" customWidth="1"/>
    <col min="2" max="2" width="16.28515625" customWidth="1"/>
    <col min="3" max="3" width="14.28515625" bestFit="1" customWidth="1"/>
    <col min="4" max="7" width="16.85546875" bestFit="1" customWidth="1"/>
    <col min="8" max="8" width="13.5703125" bestFit="1" customWidth="1"/>
    <col min="9" max="9" width="14.28515625" bestFit="1" customWidth="1"/>
    <col min="10" max="10" width="15.28515625" bestFit="1" customWidth="1"/>
    <col min="14" max="14" width="14.28515625" bestFit="1" customWidth="1"/>
    <col min="16" max="16" width="14.28515625" bestFit="1" customWidth="1"/>
    <col min="18" max="18" width="13.5703125" bestFit="1" customWidth="1"/>
    <col min="20" max="20" width="14.28515625" bestFit="1" customWidth="1"/>
  </cols>
  <sheetData>
    <row r="1" spans="2:10" ht="15.75" thickBot="1" x14ac:dyDescent="0.3">
      <c r="B1" s="99" t="s">
        <v>19</v>
      </c>
      <c r="C1" s="100"/>
      <c r="D1" s="100"/>
      <c r="E1" s="100"/>
      <c r="F1" s="100"/>
      <c r="G1" s="100"/>
      <c r="H1" s="100"/>
      <c r="I1" s="100"/>
      <c r="J1" s="101"/>
    </row>
    <row r="2" spans="2:10" x14ac:dyDescent="0.25">
      <c r="B2" s="3"/>
      <c r="C2" s="102" t="s">
        <v>1</v>
      </c>
      <c r="D2" s="103"/>
      <c r="E2" s="102" t="s">
        <v>0</v>
      </c>
      <c r="F2" s="103"/>
      <c r="G2" s="102" t="s">
        <v>11</v>
      </c>
      <c r="H2" s="103"/>
      <c r="I2" s="104" t="s">
        <v>12</v>
      </c>
      <c r="J2" s="105"/>
    </row>
    <row r="3" spans="2:10" x14ac:dyDescent="0.25">
      <c r="B3" s="4" t="s">
        <v>13</v>
      </c>
      <c r="C3" s="5" t="s">
        <v>14</v>
      </c>
      <c r="D3" s="6" t="s">
        <v>15</v>
      </c>
      <c r="E3" s="5" t="s">
        <v>14</v>
      </c>
      <c r="F3" s="6" t="s">
        <v>15</v>
      </c>
      <c r="G3" s="5" t="s">
        <v>14</v>
      </c>
      <c r="H3" s="7" t="s">
        <v>15</v>
      </c>
      <c r="I3" s="5" t="s">
        <v>14</v>
      </c>
      <c r="J3" s="6" t="s">
        <v>15</v>
      </c>
    </row>
    <row r="4" spans="2:10" x14ac:dyDescent="0.25">
      <c r="B4" s="8" t="s">
        <v>16</v>
      </c>
      <c r="C4" s="31">
        <v>14068</v>
      </c>
      <c r="D4" s="9">
        <v>2762774.45</v>
      </c>
      <c r="E4" s="32">
        <v>999</v>
      </c>
      <c r="F4" s="9">
        <v>1049638.57</v>
      </c>
      <c r="G4" s="10">
        <v>20</v>
      </c>
      <c r="H4" s="11">
        <v>11904.51</v>
      </c>
      <c r="I4" s="10">
        <f>C4+E4+G4</f>
        <v>15087</v>
      </c>
      <c r="J4" s="2">
        <f>D4+F4+H4</f>
        <v>3824317.5300000003</v>
      </c>
    </row>
    <row r="5" spans="2:10" x14ac:dyDescent="0.25">
      <c r="B5" s="8" t="s">
        <v>17</v>
      </c>
      <c r="C5" s="31">
        <v>6369</v>
      </c>
      <c r="D5" s="9">
        <v>2001353.68</v>
      </c>
      <c r="E5" s="33">
        <v>362</v>
      </c>
      <c r="F5" s="9">
        <v>420321.52</v>
      </c>
      <c r="G5" s="10">
        <v>20</v>
      </c>
      <c r="H5" s="11">
        <v>1589.99</v>
      </c>
      <c r="I5" s="10">
        <f t="shared" ref="I5:J7" si="0">C5+E5+G5</f>
        <v>6751</v>
      </c>
      <c r="J5" s="2">
        <f t="shared" si="0"/>
        <v>2423265.1900000004</v>
      </c>
    </row>
    <row r="6" spans="2:10" x14ac:dyDescent="0.25">
      <c r="B6" s="8" t="s">
        <v>18</v>
      </c>
      <c r="C6" s="34">
        <v>6899</v>
      </c>
      <c r="D6" s="12">
        <v>3013050.98</v>
      </c>
      <c r="E6" s="33">
        <v>362</v>
      </c>
      <c r="F6" s="13">
        <v>633928.66</v>
      </c>
      <c r="G6" s="14">
        <v>6</v>
      </c>
      <c r="H6" s="15">
        <v>45392.08</v>
      </c>
      <c r="I6" s="10">
        <f t="shared" si="0"/>
        <v>7267</v>
      </c>
      <c r="J6" s="2">
        <f t="shared" si="0"/>
        <v>3692371.72</v>
      </c>
    </row>
    <row r="7" spans="2:10" ht="15.75" thickBot="1" x14ac:dyDescent="0.3">
      <c r="B7" s="16" t="s">
        <v>2</v>
      </c>
      <c r="C7" s="30">
        <f t="shared" ref="C7:J7" si="1">SUM(C4:C6)</f>
        <v>27336</v>
      </c>
      <c r="D7" s="17">
        <f t="shared" si="1"/>
        <v>7777179.1099999994</v>
      </c>
      <c r="E7" s="18">
        <f t="shared" si="1"/>
        <v>1723</v>
      </c>
      <c r="F7" s="17">
        <f t="shared" si="1"/>
        <v>2103888.75</v>
      </c>
      <c r="G7" s="18">
        <f t="shared" si="1"/>
        <v>46</v>
      </c>
      <c r="H7" s="19">
        <f t="shared" si="1"/>
        <v>58886.58</v>
      </c>
      <c r="I7" s="29">
        <f t="shared" si="0"/>
        <v>29105</v>
      </c>
      <c r="J7" s="20">
        <f t="shared" si="1"/>
        <v>9939954.4400000013</v>
      </c>
    </row>
    <row r="8" spans="2:10" ht="15.75" thickBot="1" x14ac:dyDescent="0.3"/>
    <row r="9" spans="2:10" x14ac:dyDescent="0.25">
      <c r="B9" s="21"/>
      <c r="C9" s="97" t="s">
        <v>9</v>
      </c>
      <c r="D9" s="98"/>
    </row>
    <row r="10" spans="2:10" x14ac:dyDescent="0.25">
      <c r="B10" s="22" t="s">
        <v>13</v>
      </c>
      <c r="C10" s="1" t="s">
        <v>14</v>
      </c>
      <c r="D10" s="23" t="s">
        <v>15</v>
      </c>
    </row>
    <row r="11" spans="2:10" x14ac:dyDescent="0.25">
      <c r="B11" s="24" t="s">
        <v>16</v>
      </c>
      <c r="C11" s="25">
        <v>2919</v>
      </c>
      <c r="D11" s="2">
        <v>426621.66000000003</v>
      </c>
    </row>
    <row r="12" spans="2:10" x14ac:dyDescent="0.25">
      <c r="B12" s="24" t="s">
        <v>17</v>
      </c>
      <c r="C12" s="25">
        <v>1950</v>
      </c>
      <c r="D12" s="2">
        <v>510966.78</v>
      </c>
      <c r="G12" s="26"/>
    </row>
    <row r="13" spans="2:10" x14ac:dyDescent="0.25">
      <c r="B13" s="24" t="s">
        <v>18</v>
      </c>
      <c r="C13" s="25">
        <v>3156</v>
      </c>
      <c r="D13" s="12">
        <v>1471801.76</v>
      </c>
    </row>
    <row r="14" spans="2:10" ht="15.75" thickBot="1" x14ac:dyDescent="0.3">
      <c r="B14" s="27" t="s">
        <v>2</v>
      </c>
      <c r="C14" s="28">
        <f>C11+C12+C13</f>
        <v>8025</v>
      </c>
      <c r="D14" s="17">
        <f>SUM(D11:D13)</f>
        <v>2409390.2000000002</v>
      </c>
    </row>
    <row r="15" spans="2:10" x14ac:dyDescent="0.25">
      <c r="B15" t="s">
        <v>10</v>
      </c>
    </row>
  </sheetData>
  <mergeCells count="6">
    <mergeCell ref="C9:D9"/>
    <mergeCell ref="B1:J1"/>
    <mergeCell ref="C2:D2"/>
    <mergeCell ref="E2:F2"/>
    <mergeCell ref="G2:H2"/>
    <mergeCell ref="I2:J2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2024-03-26T07:00:00+00:00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00EFA1-6E5D-4568-8F8B-40471995090A}"/>
</file>

<file path=customXml/itemProps2.xml><?xml version="1.0" encoding="utf-8"?>
<ds:datastoreItem xmlns:ds="http://schemas.openxmlformats.org/officeDocument/2006/customXml" ds:itemID="{43F7A944-C20D-4604-A7AA-15F3E74F9213}"/>
</file>

<file path=customXml/itemProps3.xml><?xml version="1.0" encoding="utf-8"?>
<ds:datastoreItem xmlns:ds="http://schemas.openxmlformats.org/officeDocument/2006/customXml" ds:itemID="{3E28341C-6C43-44E3-BD73-40F1A4E4D51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c463f71-b30c-4ab2-9473-d307f9d35888"/>
    <ds:schemaRef ds:uri="http://schemas.microsoft.com/sharepoint/v3"/>
    <ds:schemaRef ds:uri="http://purl.org/dc/terms/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A61B5D2-0757-4BAD-B823-FF9FD63979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Section K. #1 </vt:lpstr>
      <vt:lpstr>Section K. #2. a,b,c</vt:lpstr>
    </vt:vector>
  </TitlesOfParts>
  <Company>Avista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Ghering, Amanda</dc:creator>
  <cp:lastModifiedBy>Booth, Avery (UTC)</cp:lastModifiedBy>
  <dcterms:created xsi:type="dcterms:W3CDTF">2021-05-07T15:36:02Z</dcterms:created>
  <dcterms:modified xsi:type="dcterms:W3CDTF">2024-03-26T16:29:36Z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