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Page 4.6" sheetId="7" r:id="rId1"/>
    <sheet name="Page 4.6.1 - 4.6.3" sheetId="34" r:id="rId2"/>
  </sheets>
  <externalReferences>
    <externalReference r:id="rId3"/>
    <externalReference r:id="rId4"/>
    <externalReference r:id="rId5"/>
    <externalReference r:id="rId6"/>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'Page 4.6.1 - 4.6.3'!$B$8:$H$193</definedName>
    <definedName name="_Key1" localSheetId="1" hidden="1">#REF!</definedName>
    <definedName name="_Key1" hidden="1">#REF!</definedName>
    <definedName name="_Key2" localSheetId="1" hidden="1">#REF!</definedName>
    <definedName name="_Key2" hidden="1">#REF!</definedName>
    <definedName name="_Order1" hidden="1">0</definedName>
    <definedName name="_Order2" hidden="1">0</definedName>
    <definedName name="_Sort" localSheetId="1" hidden="1">#REF!</definedName>
    <definedName name="_Sort" hidden="1">#REF!</definedName>
    <definedName name="a" localSheetId="1" hidden="1">#REF!</definedName>
    <definedName name="a" hidden="1">#REF!</definedName>
    <definedName name="AvgFactors">[3]Factors!$B$3:$P$99</definedName>
    <definedName name="DUDE" localSheetId="1" hidden="1">#REF!</definedName>
    <definedName name="DUDE" hidden="1">#REF!</definedName>
    <definedName name="FactorType">[3]Variables!$AK$2:$AL$12</definedName>
    <definedName name="Jurisdiction">[3]Variables!$AK$15</definedName>
    <definedName name="JurisNumber">[3]Variables!$AL$15</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ricingInfo" localSheetId="1" hidden="1">[4]Inputs!#REF!</definedName>
    <definedName name="PricingInfo" hidden="1">[4]Inputs!#REF!</definedName>
    <definedName name="_xlnm.Print_Area" localSheetId="0">'Page 4.6'!$A$1:$J$64</definedName>
    <definedName name="_xlnm.Print_Area" localSheetId="1">'Page 4.6.1 - 4.6.3'!$A$1:$H$233</definedName>
    <definedName name="_xlnm.Print_Titles" localSheetId="1">'Page 4.6.1 - 4.6.3'!$1:$7</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localSheetId="0" hidden="1">{"Page 3.4.1",#N/A,FALSE,"Totals";"Page 3.4.2",#N/A,FALSE,"Totals"}</definedName>
    <definedName name="wrn.Adj._.Back_Up." hidden="1">{"Page 3.4.1",#N/A,FALSE,"Totals";"Page 3.4.2",#N/A,FALSE,"Totals"}</definedName>
    <definedName name="wrn.All._.Pages." localSheetId="0" hidden="1">{#N/A,#N/A,FALSE,"cover";#N/A,#N/A,FALSE,"lead sheet";#N/A,#N/A,FALSE,"Adj backup";#N/A,#N/A,FALSE,"t Accounts"}</definedName>
    <definedName name="wrn.All._.Pages." hidden="1">{#N/A,#N/A,FALSE,"cover";#N/A,#N/A,FALSE,"lead sheet";#N/A,#N/A,FALSE,"Adj backup";#N/A,#N/A,FALSE,"t Accounts"}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hidden="1">#REF!</definedName>
    <definedName name="YEFactors">[3]Factors!$S$3:$AG$99</definedName>
    <definedName name="z" localSheetId="1" hidden="1">#REF!</definedName>
    <definedName name="z" hidden="1">#REF!</definedName>
  </definedNames>
  <calcPr calcId="152511"/>
</workbook>
</file>

<file path=xl/calcChain.xml><?xml version="1.0" encoding="utf-8"?>
<calcChain xmlns="http://schemas.openxmlformats.org/spreadsheetml/2006/main">
  <c r="I23" i="7" l="1"/>
  <c r="I13" i="7"/>
  <c r="I19" i="7"/>
  <c r="I16" i="7"/>
  <c r="I12" i="7"/>
  <c r="I11" i="7"/>
  <c r="G233" i="34"/>
  <c r="G232" i="34"/>
  <c r="F22" i="7" s="1"/>
  <c r="G231" i="34"/>
  <c r="F21" i="7" s="1"/>
  <c r="G230" i="34"/>
  <c r="G229" i="34"/>
  <c r="G228" i="34"/>
  <c r="F18" i="7" s="1"/>
  <c r="G227" i="34"/>
  <c r="F17" i="7" s="1"/>
  <c r="G226" i="34"/>
  <c r="F16" i="7" s="1"/>
  <c r="G222" i="34"/>
  <c r="G221" i="34"/>
  <c r="F12" i="7" s="1"/>
  <c r="G220" i="34"/>
  <c r="F11" i="7" s="1"/>
  <c r="H213" i="34"/>
  <c r="G213" i="34"/>
  <c r="G193" i="34"/>
  <c r="H193" i="34"/>
  <c r="F19" i="7"/>
  <c r="F20" i="7"/>
  <c r="I25" i="7" l="1"/>
  <c r="F23" i="7"/>
  <c r="F13" i="7"/>
  <c r="F25" i="7" l="1"/>
</calcChain>
</file>

<file path=xl/sharedStrings.xml><?xml version="1.0" encoding="utf-8"?>
<sst xmlns="http://schemas.openxmlformats.org/spreadsheetml/2006/main" count="706" uniqueCount="231">
  <si>
    <t>Vendor Name</t>
  </si>
  <si>
    <t>Corrected Factor</t>
  </si>
  <si>
    <t>SO</t>
  </si>
  <si>
    <t>OR</t>
  </si>
  <si>
    <t>Industry Association Dues</t>
  </si>
  <si>
    <t>UT</t>
  </si>
  <si>
    <t>WYP</t>
  </si>
  <si>
    <t>ID</t>
  </si>
  <si>
    <t>WA</t>
  </si>
  <si>
    <t>CA</t>
  </si>
  <si>
    <t>Factor As Booked</t>
  </si>
  <si>
    <t>Amount</t>
  </si>
  <si>
    <t>PAGE</t>
  </si>
  <si>
    <t>TOTAL</t>
  </si>
  <si>
    <t>ACCOUNT</t>
  </si>
  <si>
    <t>Type</t>
  </si>
  <si>
    <t>COMPANY</t>
  </si>
  <si>
    <t>FACTOR</t>
  </si>
  <si>
    <t>FACTOR %</t>
  </si>
  <si>
    <t>ALLOCATED</t>
  </si>
  <si>
    <t>REF#</t>
  </si>
  <si>
    <t>Adjustment to Expense:</t>
  </si>
  <si>
    <t>Description of Adjustment:</t>
  </si>
  <si>
    <t>PacifiCorp</t>
  </si>
  <si>
    <t>Memberships and Subscriptions</t>
  </si>
  <si>
    <t>FERC Account</t>
  </si>
  <si>
    <t>SAP Account</t>
  </si>
  <si>
    <t>National and Regional Trade Memberships</t>
  </si>
  <si>
    <t>Factor</t>
  </si>
  <si>
    <t>Rotary Club of Salt Lake City</t>
  </si>
  <si>
    <t>Butte Valley Chamber of Commerce</t>
  </si>
  <si>
    <t>Albany Area Chamber of Commerce</t>
  </si>
  <si>
    <t>Dayton Chamber of Commerce</t>
  </si>
  <si>
    <t>Greater Smithfield Chamber of Commerce</t>
  </si>
  <si>
    <t>Takena Kiwanis</t>
  </si>
  <si>
    <t>Creswell Chamber of Commerce</t>
  </si>
  <si>
    <t>Philomath Chamber of Commerce</t>
  </si>
  <si>
    <t>Rexburg Rotary Club</t>
  </si>
  <si>
    <t>Pomeroy Chamber of Commerce</t>
  </si>
  <si>
    <t>Sweet Home Chamber of Commerce</t>
  </si>
  <si>
    <t>Wallowa County Chamber of Commerce</t>
  </si>
  <si>
    <t>Linn-Benton Utilities Coordinating Council</t>
  </si>
  <si>
    <t>Umatilla Chamber of Commerce</t>
  </si>
  <si>
    <t>Redmond Chamber of Commerce</t>
  </si>
  <si>
    <t>Yakima Sunrise Rotary Club</t>
  </si>
  <si>
    <t>Central Point Chamber of Commerce</t>
  </si>
  <si>
    <t>Southern Oregon Timber Industries Association</t>
  </si>
  <si>
    <t>Lake County Chamber of Commence</t>
  </si>
  <si>
    <t>Bay Area Chamber of Commerce</t>
  </si>
  <si>
    <t>Sublette County Chamber of Commerce</t>
  </si>
  <si>
    <t>International Economic Development Council</t>
  </si>
  <si>
    <t>Klamath Basin Home Builders Association</t>
  </si>
  <si>
    <t>Rexburg Area Chamber of Commerce</t>
  </si>
  <si>
    <t>Redmond Executive Association</t>
  </si>
  <si>
    <t>Cody Country Chamber of Commerce</t>
  </si>
  <si>
    <t>Greater Idaho Falls Chamber of Commerce</t>
  </si>
  <si>
    <t>League of Oregon Cities</t>
  </si>
  <si>
    <t>Toppenish Chamber of Commerce</t>
  </si>
  <si>
    <t>Washakie Development Association</t>
  </si>
  <si>
    <t>Cedar City Chamber of Commerce</t>
  </si>
  <si>
    <t>Breakfast Exchange Club of Ogden</t>
  </si>
  <si>
    <t>Cache Chamber of Commerce</t>
  </si>
  <si>
    <t>Pendleton Chamber of Commerce</t>
  </si>
  <si>
    <t>Tooele County Chamber of Commerce</t>
  </si>
  <si>
    <t>Lander Chamber of Commerce</t>
  </si>
  <si>
    <t>Lebanon Area Chamber of Commerce</t>
  </si>
  <si>
    <t>Powell Valley Chamber of Commerce</t>
  </si>
  <si>
    <t>Cottage Grove Chamber of Commerce</t>
  </si>
  <si>
    <t>Washington Economic Development Association</t>
  </si>
  <si>
    <t>Riverton Chamber of Commerce</t>
  </si>
  <si>
    <t>Roseburg Area Chamber of Commerce</t>
  </si>
  <si>
    <t>Yakima Valley Tourism</t>
  </si>
  <si>
    <t>Association of Washington Cities</t>
  </si>
  <si>
    <t>Idaho Economic Development Association</t>
  </si>
  <si>
    <t>Utah Alliance for Economic Development</t>
  </si>
  <si>
    <t>Stayton-Sublimity Chamber of Commerce</t>
  </si>
  <si>
    <t>Rock Springs Chamber of Commerce</t>
  </si>
  <si>
    <t>Strategic Economic Development Corporation</t>
  </si>
  <si>
    <t>Corvallis Chamber of Commerce</t>
  </si>
  <si>
    <t>Western Labor and Management Public Affairs Committee</t>
  </si>
  <si>
    <t>Southern Oregon Regional Economic Development</t>
  </si>
  <si>
    <t>Umpqua Economic Development Partnership</t>
  </si>
  <si>
    <t>Carbon County Economic Development Corporation</t>
  </si>
  <si>
    <t>Oregon Economic Development Association</t>
  </si>
  <si>
    <t>Casper Area Chamber of Commerce</t>
  </si>
  <si>
    <t>Davis Chamber of Commerce</t>
  </si>
  <si>
    <t>Greater Yakima Chamber of Commerce</t>
  </si>
  <si>
    <t>Klamath County Economic Development Association</t>
  </si>
  <si>
    <t>Oregon Business Council</t>
  </si>
  <si>
    <t>Yakima County Development Association</t>
  </si>
  <si>
    <t>Albany Downtown Association</t>
  </si>
  <si>
    <t>Albany-Millersburg Economic Development Corporation</t>
  </si>
  <si>
    <t>Associated Taxpayers of Idaho</t>
  </si>
  <si>
    <t>Grants Pass Josephine County Chamber of Commerce</t>
  </si>
  <si>
    <t>Klamath Falls Downtown Association</t>
  </si>
  <si>
    <t>Madras-Jefferson County Chamber of Commerce</t>
  </si>
  <si>
    <t>Rotary Club of Roseburg</t>
  </si>
  <si>
    <t>Vernal Area Chamber of Commerce</t>
  </si>
  <si>
    <t>Waitsburg Commercial Club Membership</t>
  </si>
  <si>
    <t>Wyoming Economic Development Association</t>
  </si>
  <si>
    <t>Zillah Chamber of Commerce</t>
  </si>
  <si>
    <t>RES</t>
  </si>
  <si>
    <t>WASHINGTON</t>
  </si>
  <si>
    <t>Mid-Willamette Utility Coordinating Council</t>
  </si>
  <si>
    <t>Sutherlin Chamber of Commerce</t>
  </si>
  <si>
    <t>Cheyenne Sunrise Rotary Club</t>
  </si>
  <si>
    <t>Mount Shasta Chamber of Commerce</t>
  </si>
  <si>
    <t>Clatsop Economic Development Resources</t>
  </si>
  <si>
    <t>Monmouth- Independence Chamber of Commerce</t>
  </si>
  <si>
    <t>Jefferson County Economic Development</t>
  </si>
  <si>
    <t>Memberships as Booked</t>
  </si>
  <si>
    <t>Account</t>
  </si>
  <si>
    <t>SUMMARY</t>
  </si>
  <si>
    <t>Casper Area Economic Development Alliance</t>
  </si>
  <si>
    <t>Economic Development Alliance of Lincoln County</t>
  </si>
  <si>
    <t>Four County Alliance of Southeast Idaho</t>
  </si>
  <si>
    <t>Hispanic Metropolitan Chamber</t>
  </si>
  <si>
    <t>Laramie Chamber of Business Alliance</t>
  </si>
  <si>
    <t>Ogden-Weber Chamber of Commerce</t>
  </si>
  <si>
    <t>Oregonians for Food &amp; Shelter, Inc.</t>
  </si>
  <si>
    <t>Portland DAMA International Chapter</t>
  </si>
  <si>
    <t>Utah Taxpayers Association</t>
  </si>
  <si>
    <t>Utah Technology Council</t>
  </si>
  <si>
    <t>Utility Economic Development Association, Inc.</t>
  </si>
  <si>
    <t>Yreka Chamber of Commerce</t>
  </si>
  <si>
    <t>Friends of Old Town Stayton</t>
  </si>
  <si>
    <t>Carbon County Chamber of Commerce</t>
  </si>
  <si>
    <t>Grandview Chamber of Commerce</t>
  </si>
  <si>
    <t>Green River Chamber of Commerce</t>
  </si>
  <si>
    <t>Heber Valley Tourism/Economic Development, Chamber of Commerce</t>
  </si>
  <si>
    <t>Park City Chamber Bureau</t>
  </si>
  <si>
    <t>Richfield Area Chamber of Commerce</t>
  </si>
  <si>
    <t>Rotary Club of Pendleton</t>
  </si>
  <si>
    <t>St. George Area Economic Development</t>
  </si>
  <si>
    <t>Tri-County Chamber of Commerce</t>
  </si>
  <si>
    <t>Utah Manufacturers Association</t>
  </si>
  <si>
    <t>Wyoming Business Alliance</t>
  </si>
  <si>
    <t>American Fork Chamber of Commerce</t>
  </si>
  <si>
    <t>Evanston Rotary Club</t>
  </si>
  <si>
    <t>Jacksonville Chamber of Commerce</t>
  </si>
  <si>
    <t>North Santiam Chamber of Commerce</t>
  </si>
  <si>
    <t>Sandy Area Chamber of Commerce</t>
  </si>
  <si>
    <t>Selah Chamber of Commerce</t>
  </si>
  <si>
    <t>Umpqua Lions Club</t>
  </si>
  <si>
    <t>Walla Walla Sunrise Rotary Club</t>
  </si>
  <si>
    <t>West Jordan Chamber of Commerce</t>
  </si>
  <si>
    <t>American Wind Wildlife Institute</t>
  </si>
  <si>
    <t>Chamber West</t>
  </si>
  <si>
    <t>Hood River County Chamber of Commerce</t>
  </si>
  <si>
    <t>Pacific Northwest Utilities Conference Committee</t>
  </si>
  <si>
    <t>Partners in Diversity</t>
  </si>
  <si>
    <t>Redmond Economic Development, Inc.</t>
  </si>
  <si>
    <t>Seaside Chamber of Commerce</t>
  </si>
  <si>
    <t>South Coast Development Council, Inc.</t>
  </si>
  <si>
    <t>Draper Area Chamber of Commerce</t>
  </si>
  <si>
    <t>Economic Development for Central Oregon</t>
  </si>
  <si>
    <t>Evanston Chamber of Commerce</t>
  </si>
  <si>
    <t>Granger Chamber of Commerce</t>
  </si>
  <si>
    <t>Linkville Kiwanis Club</t>
  </si>
  <si>
    <t>WorldatWork</t>
  </si>
  <si>
    <t>Association of Idaho Cities</t>
  </si>
  <si>
    <t>Box Elder Chamber of Commerce</t>
  </si>
  <si>
    <t>Dallas Area Visitors Center</t>
  </si>
  <si>
    <t>Jefferson Economic Development Institute</t>
  </si>
  <si>
    <t>Linn-Benton Community College Foundation</t>
  </si>
  <si>
    <t>Lovell Inc.</t>
  </si>
  <si>
    <t>Moab Chamber of Commerce</t>
  </si>
  <si>
    <t>Port of Columbia County</t>
  </si>
  <si>
    <t>Rigby Chamber of Commerce</t>
  </si>
  <si>
    <t>River District Chamber</t>
  </si>
  <si>
    <t>Salt Lake Chamber</t>
  </si>
  <si>
    <t>Siskiyou County Jobs Council</t>
  </si>
  <si>
    <t>Six County Association of Governments</t>
  </si>
  <si>
    <t>The Enterprise</t>
  </si>
  <si>
    <t>Thermopolis-Hot Springs Chamber of Commerce</t>
  </si>
  <si>
    <t>Utah Clean Air Partnership UCAIR Inc.</t>
  </si>
  <si>
    <t>Walla Walla Valley Chamber of Commerce</t>
  </si>
  <si>
    <t>Wyoming Press Association</t>
  </si>
  <si>
    <t>Amounts to be Reallocated</t>
  </si>
  <si>
    <t>Prineville Chamber of Commerce</t>
  </si>
  <si>
    <t xml:space="preserve"> Reallocated Memberships</t>
  </si>
  <si>
    <t>Cannon Beach Chamber of Commerce</t>
  </si>
  <si>
    <t>Canyonville Area Chamber of Commerce</t>
  </si>
  <si>
    <t>Buffalo Chamber of Commerce</t>
  </si>
  <si>
    <t>Myrtle Creek-Tri City Area Chamber of Commerce</t>
  </si>
  <si>
    <t>Greybull Area Chamber of Commerce</t>
  </si>
  <si>
    <t>Rawlins Chamber of Commerce</t>
  </si>
  <si>
    <t>Lane Utilities Coordinating Council</t>
  </si>
  <si>
    <t>East-Linn Utilities Coordinating Council</t>
  </si>
  <si>
    <t>Western Energy Institute</t>
  </si>
  <si>
    <t>Lovell Area Chamber of Commerce</t>
  </si>
  <si>
    <t>Coquille Chamber of Commerce</t>
  </si>
  <si>
    <t>Douglas Timber Operators</t>
  </si>
  <si>
    <t>Northwest Public Power Association</t>
  </si>
  <si>
    <t>Drive Oregon, Forth</t>
  </si>
  <si>
    <t>Energy Systems Integration Group</t>
  </si>
  <si>
    <t>Klamath County Chamber of Commerce</t>
  </si>
  <si>
    <t>Northwest Environmental Business Council</t>
  </si>
  <si>
    <t>Regional Economic Development for Eastern Idaho</t>
  </si>
  <si>
    <t>Prineville Economic Development</t>
  </si>
  <si>
    <t>Oregon Sports Authority</t>
  </si>
  <si>
    <t>Utah Media Group</t>
  </si>
  <si>
    <t>Vernal Chamber (Dinahmites)</t>
  </si>
  <si>
    <t>Association of Washington Business</t>
  </si>
  <si>
    <t>Soul District Business Association</t>
  </si>
  <si>
    <t>American Wind Energy Association</t>
  </si>
  <si>
    <t>Centre for Energy Advancement through Technological Innovation</t>
  </si>
  <si>
    <t>Edison Electric Institute</t>
  </si>
  <si>
    <t>National Automated Clearing House</t>
  </si>
  <si>
    <t>National Electric Energy Testing Research and Application Center</t>
  </si>
  <si>
    <t>National Joint Utilities Notification System</t>
  </si>
  <si>
    <t>North American Transmission Forum, Inc.</t>
  </si>
  <si>
    <t>Northwest Hydroelectric Association</t>
  </si>
  <si>
    <t>Smart Electric Power Alliance</t>
  </si>
  <si>
    <t>Intermountain Electrical Association</t>
  </si>
  <si>
    <t>Rocky Mountain Electrical League</t>
  </si>
  <si>
    <t>Edison Electric Institute - Avian Power Line Interaction Committee</t>
  </si>
  <si>
    <t>Edison Electric Institute - USWAG</t>
  </si>
  <si>
    <t>Western Energy Supply Transmission Associates</t>
  </si>
  <si>
    <t>North American Transmission Forum</t>
  </si>
  <si>
    <t>Washington General Rate Case - 2021</t>
  </si>
  <si>
    <t>Ref 4.6</t>
  </si>
  <si>
    <t>Situs</t>
  </si>
  <si>
    <t>WY-ALL</t>
  </si>
  <si>
    <t>Add Back:</t>
  </si>
  <si>
    <t>Remove:</t>
  </si>
  <si>
    <t>Total</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</si>
  <si>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For all system-allocated membership and subscription expenses incurred during the 12 months ended June 2019, this adjustment situs-assigns any costs attributable to a specific jurisdiction.
</t>
  </si>
  <si>
    <t>Memberships As Booked</t>
  </si>
  <si>
    <t>Memberships on State Specific Factors</t>
  </si>
  <si>
    <t>4.6.3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</si>
</sst>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_(* #,##0_);_(* \(#,##0\);_(* &quot;-&quot;??_);_(@_)"/>
    <numFmt numFmtId="165" formatCode="########\-###\-###"/>
    <numFmt numFmtId="166" formatCode="General_)"/>
    <numFmt numFmtId="167" formatCode="0.0000%"/>
    <numFmt numFmtId="168" formatCode="0.0"/>
    <numFmt numFmtId="169" formatCode="###,000"/>
    <numFmt numFmtId="170" formatCode="_(&quot;$&quot;* #,##0_);_(&quot;$&quot;* \(#,##0\);_(&quot;$&quot;* &quot;-&quot;??_);_(@_)"/>
    <numFmt numFmtId="171" formatCode="0.000%"/>
  </numFmts>
  <fonts count="55">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2"/>
    </font>
    <font>
      <sz val="11"/>
      <color theme="1"/>
      <name val="Arial"/>
      <family val="2"/>
    </font>
    <font>
      <sz val="10"/>
      <name val="Arial"/>
      <family val="2"/>
    </font>
    <font>
      <sz val="12"/>
      <name val="Times New Roman"/>
      <family val="1"/>
    </font>
    <font>
      <sz val="7"/>
      <name val="Arial"/>
      <family val="2"/>
    </font>
    <font>
      <sz val="12"/>
      <color indexed="12"/>
      <name val="Times New Roman"/>
      <family val="1"/>
    </font>
    <font>
      <sz val="10"/>
      <name val="LinePrinter"/>
    </font>
    <font>
      <b/>
      <sz val="10"/>
      <name val="Arial"/>
      <family val="2"/>
    </font>
    <font>
      <u/>
      <sz val="10"/>
      <name val="Arial"/>
      <family val="2"/>
    </font>
    <font>
      <sz val="10"/>
      <color rgb="FF0000FF"/>
      <name val="Arial"/>
      <family val="2"/>
    </font>
    <font>
      <b/>
      <u/>
      <sz val="10"/>
      <name val="Arial"/>
      <family val="2"/>
    </font>
    <font>
      <b/>
      <sz val="10"/>
      <color rgb="FFFF0000"/>
      <name val="Arial"/>
      <family val="2"/>
    </font>
    <font>
      <sz val="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theme="1"/>
      <name val="Arial"/>
      <family val="2"/>
    </font>
    <font>
      <u/>
      <sz val="8"/>
      <color theme="10"/>
      <name val="Arial"/>
      <family val="2"/>
    </font>
    <font>
      <b/>
      <u/>
      <sz val="10"/>
      <color theme="1"/>
      <name val="Arial"/>
      <family val="2"/>
    </font>
    <font>
      <u/>
      <sz val="10"/>
      <color theme="1"/>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254">
    <xf numFmtId="0" fontId="0" fillId="0" borderId="0"/>
    <xf numFmtId="43" fontId="27"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30" fillId="0" borderId="0" applyFont="0" applyFill="0" applyBorder="0" applyAlignment="0" applyProtection="0">
      <alignment horizontal="left"/>
    </xf>
    <xf numFmtId="165" fontId="28" fillId="0" borderId="0"/>
    <xf numFmtId="164" fontId="31" fillId="0" borderId="0" applyFont="0" applyAlignment="0" applyProtection="0"/>
    <xf numFmtId="0" fontId="28" fillId="0" borderId="0"/>
    <xf numFmtId="0" fontId="26" fillId="0" borderId="0"/>
    <xf numFmtId="0" fontId="29" fillId="0" borderId="0"/>
    <xf numFmtId="0" fontId="28" fillId="0" borderId="0"/>
    <xf numFmtId="0" fontId="26" fillId="0" borderId="0"/>
    <xf numFmtId="0" fontId="29" fillId="0" borderId="0"/>
    <xf numFmtId="0" fontId="28" fillId="0" borderId="0"/>
    <xf numFmtId="0" fontId="9" fillId="0" borderId="0"/>
    <xf numFmtId="9" fontId="29" fillId="0" borderId="0" applyFont="0" applyFill="0" applyBorder="0" applyAlignment="0" applyProtection="0"/>
    <xf numFmtId="166" fontId="32" fillId="0" borderId="0">
      <alignment horizontal="left"/>
    </xf>
    <xf numFmtId="9" fontId="27" fillId="0" borderId="0" applyFont="0" applyFill="0" applyBorder="0" applyAlignment="0" applyProtection="0"/>
    <xf numFmtId="0" fontId="29" fillId="0" borderId="0"/>
    <xf numFmtId="43" fontId="29" fillId="0" borderId="0" applyFont="0" applyFill="0" applyBorder="0" applyAlignment="0" applyProtection="0"/>
    <xf numFmtId="0" fontId="9" fillId="0" borderId="0"/>
    <xf numFmtId="0" fontId="28" fillId="0" borderId="0"/>
    <xf numFmtId="43" fontId="9" fillId="0" borderId="0" applyFont="0" applyFill="0" applyBorder="0" applyAlignment="0" applyProtection="0"/>
    <xf numFmtId="0" fontId="29" fillId="0" borderId="0"/>
    <xf numFmtId="0" fontId="9" fillId="0" borderId="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8" applyNumberFormat="0" applyFont="0" applyAlignment="0" applyProtection="0"/>
    <xf numFmtId="43" fontId="26" fillId="0" borderId="0" applyFont="0" applyFill="0" applyBorder="0" applyAlignment="0" applyProtection="0"/>
    <xf numFmtId="0" fontId="9" fillId="0" borderId="0"/>
    <xf numFmtId="0" fontId="9" fillId="8" borderId="8" applyNumberFormat="0" applyFont="0" applyAlignment="0" applyProtection="0"/>
    <xf numFmtId="43" fontId="9" fillId="0" borderId="0" applyFont="0" applyFill="0" applyBorder="0" applyAlignment="0" applyProtection="0"/>
    <xf numFmtId="0" fontId="9" fillId="0" borderId="0"/>
    <xf numFmtId="0" fontId="9" fillId="0" borderId="0"/>
    <xf numFmtId="0" fontId="8" fillId="0" borderId="0"/>
    <xf numFmtId="0" fontId="8" fillId="0" borderId="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8" borderId="8" applyNumberFormat="0" applyFont="0" applyAlignment="0" applyProtection="0"/>
    <xf numFmtId="0" fontId="8" fillId="8" borderId="8" applyNumberFormat="0" applyFont="0" applyAlignment="0" applyProtection="0"/>
    <xf numFmtId="0" fontId="38" fillId="0" borderId="0"/>
    <xf numFmtId="0" fontId="7" fillId="0" borderId="0"/>
    <xf numFmtId="43" fontId="7" fillId="0" borderId="0" applyFont="0" applyFill="0" applyBorder="0" applyAlignment="0" applyProtection="0"/>
    <xf numFmtId="0" fontId="28" fillId="0" borderId="0"/>
    <xf numFmtId="0" fontId="2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9" fillId="33" borderId="21" applyNumberFormat="0" applyAlignment="0" applyProtection="0">
      <alignment horizontal="left" vertical="center" indent="1"/>
    </xf>
    <xf numFmtId="169" fontId="40" fillId="0" borderId="22" applyNumberFormat="0" applyProtection="0">
      <alignment horizontal="right" vertical="center"/>
    </xf>
    <xf numFmtId="169" fontId="39" fillId="0" borderId="23" applyNumberFormat="0" applyProtection="0">
      <alignment horizontal="right" vertical="center"/>
    </xf>
    <xf numFmtId="0" fontId="41" fillId="34" borderId="23" applyNumberFormat="0" applyAlignment="0" applyProtection="0">
      <alignment horizontal="left" vertical="center" indent="1"/>
    </xf>
    <xf numFmtId="0" fontId="41" fillId="35" borderId="23" applyNumberFormat="0" applyAlignment="0" applyProtection="0">
      <alignment horizontal="left" vertical="center" indent="1"/>
    </xf>
    <xf numFmtId="169" fontId="40" fillId="36" borderId="22" applyNumberFormat="0" applyBorder="0" applyProtection="0">
      <alignment horizontal="right" vertical="center"/>
    </xf>
    <xf numFmtId="0" fontId="41" fillId="34" borderId="23" applyNumberFormat="0" applyAlignment="0" applyProtection="0">
      <alignment horizontal="left" vertical="center" indent="1"/>
    </xf>
    <xf numFmtId="169" fontId="39" fillId="35" borderId="23" applyNumberFormat="0" applyProtection="0">
      <alignment horizontal="right" vertical="center"/>
    </xf>
    <xf numFmtId="169" fontId="39" fillId="36" borderId="23" applyNumberFormat="0" applyBorder="0" applyProtection="0">
      <alignment horizontal="right" vertical="center"/>
    </xf>
    <xf numFmtId="169" fontId="42" fillId="37" borderId="24" applyNumberFormat="0" applyBorder="0" applyAlignment="0" applyProtection="0">
      <alignment horizontal="right" vertical="center" indent="1"/>
    </xf>
    <xf numFmtId="169" fontId="43" fillId="38" borderId="24" applyNumberFormat="0" applyBorder="0" applyAlignment="0" applyProtection="0">
      <alignment horizontal="right" vertical="center" indent="1"/>
    </xf>
    <xf numFmtId="169" fontId="43" fillId="39" borderId="24" applyNumberFormat="0" applyBorder="0" applyAlignment="0" applyProtection="0">
      <alignment horizontal="right" vertical="center" indent="1"/>
    </xf>
    <xf numFmtId="169" fontId="44" fillId="40" borderId="24" applyNumberFormat="0" applyBorder="0" applyAlignment="0" applyProtection="0">
      <alignment horizontal="right" vertical="center" indent="1"/>
    </xf>
    <xf numFmtId="169" fontId="44" fillId="41" borderId="24" applyNumberFormat="0" applyBorder="0" applyAlignment="0" applyProtection="0">
      <alignment horizontal="right" vertical="center" indent="1"/>
    </xf>
    <xf numFmtId="169" fontId="44" fillId="42" borderId="24" applyNumberFormat="0" applyBorder="0" applyAlignment="0" applyProtection="0">
      <alignment horizontal="right" vertical="center" indent="1"/>
    </xf>
    <xf numFmtId="169" fontId="45" fillId="43" borderId="24" applyNumberFormat="0" applyBorder="0" applyAlignment="0" applyProtection="0">
      <alignment horizontal="right" vertical="center" indent="1"/>
    </xf>
    <xf numFmtId="169" fontId="45" fillId="44" borderId="24" applyNumberFormat="0" applyBorder="0" applyAlignment="0" applyProtection="0">
      <alignment horizontal="right" vertical="center" indent="1"/>
    </xf>
    <xf numFmtId="169" fontId="45" fillId="45" borderId="24" applyNumberFormat="0" applyBorder="0" applyAlignment="0" applyProtection="0">
      <alignment horizontal="right" vertical="center" indent="1"/>
    </xf>
    <xf numFmtId="0" fontId="46" fillId="0" borderId="21" applyNumberFormat="0" applyFont="0" applyFill="0" applyAlignment="0" applyProtection="0"/>
    <xf numFmtId="169" fontId="40" fillId="46" borderId="21" applyNumberFormat="0" applyAlignment="0" applyProtection="0">
      <alignment horizontal="left" vertical="center" indent="1"/>
    </xf>
    <xf numFmtId="0" fontId="39" fillId="33" borderId="23" applyNumberFormat="0" applyAlignment="0" applyProtection="0">
      <alignment horizontal="left" vertical="center" indent="1"/>
    </xf>
    <xf numFmtId="0" fontId="41" fillId="47" borderId="21" applyNumberFormat="0" applyAlignment="0" applyProtection="0">
      <alignment horizontal="left" vertical="center" indent="1"/>
    </xf>
    <xf numFmtId="0" fontId="41" fillId="48" borderId="21" applyNumberFormat="0" applyAlignment="0" applyProtection="0">
      <alignment horizontal="left" vertical="center" indent="1"/>
    </xf>
    <xf numFmtId="0" fontId="41" fillId="49" borderId="21" applyNumberFormat="0" applyAlignment="0" applyProtection="0">
      <alignment horizontal="left" vertical="center" indent="1"/>
    </xf>
    <xf numFmtId="0" fontId="41" fillId="36" borderId="21" applyNumberFormat="0" applyAlignment="0" applyProtection="0">
      <alignment horizontal="left" vertical="center" indent="1"/>
    </xf>
    <xf numFmtId="0" fontId="41" fillId="35" borderId="23" applyNumberFormat="0" applyAlignment="0" applyProtection="0">
      <alignment horizontal="left" vertical="center" indent="1"/>
    </xf>
    <xf numFmtId="0" fontId="47" fillId="0" borderId="25" applyNumberFormat="0" applyFill="0" applyBorder="0" applyAlignment="0" applyProtection="0"/>
    <xf numFmtId="0" fontId="48" fillId="0" borderId="25" applyBorder="0" applyAlignment="0" applyProtection="0"/>
    <xf numFmtId="0" fontId="47" fillId="34" borderId="23" applyNumberFormat="0" applyAlignment="0" applyProtection="0">
      <alignment horizontal="left" vertical="center" indent="1"/>
    </xf>
    <xf numFmtId="0" fontId="47" fillId="34" borderId="23" applyNumberFormat="0" applyAlignment="0" applyProtection="0">
      <alignment horizontal="left" vertical="center" indent="1"/>
    </xf>
    <xf numFmtId="0" fontId="47" fillId="35" borderId="23" applyNumberFormat="0" applyAlignment="0" applyProtection="0">
      <alignment horizontal="left" vertical="center" indent="1"/>
    </xf>
    <xf numFmtId="169" fontId="49" fillId="35" borderId="23" applyNumberFormat="0" applyProtection="0">
      <alignment horizontal="right" vertical="center"/>
    </xf>
    <xf numFmtId="169" fontId="50" fillId="36" borderId="22" applyNumberFormat="0" applyBorder="0" applyProtection="0">
      <alignment horizontal="right" vertical="center"/>
    </xf>
    <xf numFmtId="169" fontId="49" fillId="36" borderId="23" applyNumberFormat="0" applyBorder="0" applyProtection="0">
      <alignment horizontal="right" vertical="center"/>
    </xf>
    <xf numFmtId="43" fontId="6" fillId="0" borderId="0" applyFont="0" applyFill="0" applyBorder="0" applyAlignment="0" applyProtection="0"/>
    <xf numFmtId="0" fontId="6" fillId="0" borderId="0"/>
    <xf numFmtId="0" fontId="26" fillId="0" borderId="0"/>
    <xf numFmtId="0" fontId="6" fillId="0" borderId="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52"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43" fontId="5" fillId="0" borderId="0" applyFont="0" applyFill="0" applyBorder="0" applyAlignment="0" applyProtection="0"/>
    <xf numFmtId="0" fontId="5" fillId="0" borderId="0"/>
    <xf numFmtId="0" fontId="28" fillId="0" borderId="0"/>
    <xf numFmtId="0" fontId="5" fillId="0" borderId="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8" borderId="8" applyNumberFormat="0" applyFont="0" applyAlignment="0" applyProtection="0"/>
    <xf numFmtId="0" fontId="4" fillId="0" borderId="0"/>
    <xf numFmtId="0" fontId="28" fillId="0" borderId="0"/>
    <xf numFmtId="0" fontId="29" fillId="0" borderId="0"/>
    <xf numFmtId="0" fontId="4" fillId="0" borderId="0"/>
    <xf numFmtId="0" fontId="4" fillId="8" borderId="8" applyNumberFormat="0" applyFont="0" applyAlignment="0" applyProtection="0"/>
    <xf numFmtId="0" fontId="4" fillId="8" borderId="8" applyNumberFormat="0" applyFont="0" applyAlignment="0" applyProtection="0"/>
    <xf numFmtId="43" fontId="2" fillId="0" borderId="0" applyFont="0" applyFill="0" applyBorder="0" applyAlignment="0" applyProtection="0"/>
    <xf numFmtId="0" fontId="2" fillId="0" borderId="0"/>
    <xf numFmtId="0" fontId="2" fillId="0" borderId="0"/>
    <xf numFmtId="44" fontId="2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27" fillId="0" borderId="0" applyFont="0" applyFill="0" applyBorder="0" applyAlignment="0" applyProtection="0"/>
  </cellStyleXfs>
  <cellXfs count="81">
    <xf numFmtId="0" fontId="0" fillId="0" borderId="0" xfId="0"/>
    <xf numFmtId="0" fontId="33" fillId="0" borderId="0" xfId="45" applyFont="1"/>
    <xf numFmtId="0" fontId="28" fillId="0" borderId="0" xfId="45" applyFont="1" applyAlignment="1">
      <alignment horizontal="center"/>
    </xf>
    <xf numFmtId="0" fontId="28" fillId="0" borderId="0" xfId="45" applyFont="1" applyFill="1" applyBorder="1" applyAlignment="1">
      <alignment horizontal="center"/>
    </xf>
    <xf numFmtId="0" fontId="28" fillId="0" borderId="0" xfId="45" applyFont="1"/>
    <xf numFmtId="0" fontId="28" fillId="0" borderId="0" xfId="45" applyFont="1" applyBorder="1"/>
    <xf numFmtId="0" fontId="33" fillId="0" borderId="0" xfId="45" applyFont="1" applyBorder="1"/>
    <xf numFmtId="0" fontId="33" fillId="0" borderId="0" xfId="45" applyFont="1" applyAlignment="1">
      <alignment horizontal="left"/>
    </xf>
    <xf numFmtId="0" fontId="28" fillId="0" borderId="0" xfId="45" applyNumberFormat="1" applyFont="1" applyAlignment="1">
      <alignment horizontal="center"/>
    </xf>
    <xf numFmtId="0" fontId="34" fillId="0" borderId="0" xfId="45" applyFont="1" applyAlignment="1">
      <alignment horizontal="center"/>
    </xf>
    <xf numFmtId="0" fontId="34" fillId="0" borderId="0" xfId="45" applyNumberFormat="1" applyFont="1" applyAlignment="1">
      <alignment horizontal="center"/>
    </xf>
    <xf numFmtId="0" fontId="33" fillId="0" borderId="0" xfId="45" applyFont="1" applyBorder="1" applyAlignment="1">
      <alignment horizontal="left"/>
    </xf>
    <xf numFmtId="164" fontId="28" fillId="0" borderId="0" xfId="35" applyNumberFormat="1" applyFont="1" applyBorder="1" applyAlignment="1">
      <alignment horizontal="center"/>
    </xf>
    <xf numFmtId="0" fontId="34" fillId="0" borderId="0" xfId="45" applyFont="1"/>
    <xf numFmtId="167" fontId="28" fillId="0" borderId="0" xfId="48" applyNumberFormat="1" applyFont="1" applyAlignment="1">
      <alignment horizontal="center"/>
    </xf>
    <xf numFmtId="41" fontId="28" fillId="0" borderId="0" xfId="45" applyNumberFormat="1" applyFont="1"/>
    <xf numFmtId="41" fontId="28" fillId="0" borderId="12" xfId="35" applyNumberFormat="1" applyFont="1" applyBorder="1" applyAlignment="1">
      <alignment horizontal="center"/>
    </xf>
    <xf numFmtId="0" fontId="28" fillId="0" borderId="0" xfId="45" applyFont="1" applyBorder="1" applyAlignment="1">
      <alignment horizontal="left"/>
    </xf>
    <xf numFmtId="0" fontId="34" fillId="0" borderId="0" xfId="45" applyFont="1" applyBorder="1"/>
    <xf numFmtId="167" fontId="35" fillId="0" borderId="0" xfId="48" applyNumberFormat="1" applyFont="1" applyAlignment="1">
      <alignment horizontal="center"/>
    </xf>
    <xf numFmtId="0" fontId="28" fillId="0" borderId="0" xfId="45" quotePrefix="1" applyFont="1" applyBorder="1" applyAlignment="1">
      <alignment horizontal="left"/>
    </xf>
    <xf numFmtId="41" fontId="28" fillId="0" borderId="14" xfId="45" applyNumberFormat="1" applyFont="1" applyBorder="1"/>
    <xf numFmtId="41" fontId="35" fillId="0" borderId="0" xfId="35" applyNumberFormat="1" applyFont="1" applyBorder="1" applyAlignment="1">
      <alignment horizontal="center"/>
    </xf>
    <xf numFmtId="0" fontId="34" fillId="0" borderId="0" xfId="45" applyFont="1" applyBorder="1" applyAlignment="1">
      <alignment horizontal="center"/>
    </xf>
    <xf numFmtId="0" fontId="28" fillId="0" borderId="0" xfId="45" applyFont="1" applyAlignment="1">
      <alignment horizontal="right"/>
    </xf>
    <xf numFmtId="0" fontId="28" fillId="0" borderId="0" xfId="45" applyFont="1" applyFill="1" applyAlignment="1">
      <alignment horizontal="center"/>
    </xf>
    <xf numFmtId="0" fontId="28" fillId="0" borderId="0" xfId="45" applyFont="1" applyBorder="1" applyAlignment="1">
      <alignment horizontal="center"/>
    </xf>
    <xf numFmtId="41" fontId="28" fillId="0" borderId="0" xfId="35" applyNumberFormat="1" applyFont="1" applyBorder="1" applyAlignment="1">
      <alignment horizontal="center"/>
    </xf>
    <xf numFmtId="0" fontId="37" fillId="0" borderId="0" xfId="45" applyFont="1" applyFill="1" applyBorder="1"/>
    <xf numFmtId="168" fontId="28" fillId="0" borderId="0" xfId="45" applyNumberFormat="1" applyFont="1" applyAlignment="1">
      <alignment horizontal="center"/>
    </xf>
    <xf numFmtId="0" fontId="3" fillId="0" borderId="0" xfId="0" applyFont="1" applyFill="1"/>
    <xf numFmtId="0" fontId="3" fillId="0" borderId="0" xfId="0" applyFont="1" applyFill="1" applyAlignment="1">
      <alignment horizontal="center"/>
    </xf>
    <xf numFmtId="170" fontId="3" fillId="0" borderId="0" xfId="249" applyNumberFormat="1" applyFont="1" applyFill="1" applyAlignment="1">
      <alignment horizontal="right"/>
    </xf>
    <xf numFmtId="170" fontId="3" fillId="0" borderId="0" xfId="249" applyNumberFormat="1" applyFont="1" applyFill="1"/>
    <xf numFmtId="43" fontId="3" fillId="0" borderId="0" xfId="1" applyFont="1" applyFill="1"/>
    <xf numFmtId="0" fontId="33" fillId="0" borderId="0" xfId="45" applyFont="1" applyFill="1"/>
    <xf numFmtId="0" fontId="33" fillId="0" borderId="0" xfId="45" applyFont="1" applyFill="1" applyAlignment="1">
      <alignment horizontal="left"/>
    </xf>
    <xf numFmtId="0" fontId="33" fillId="0" borderId="10" xfId="45" applyFont="1" applyFill="1" applyBorder="1" applyAlignment="1">
      <alignment horizontal="center" wrapText="1"/>
    </xf>
    <xf numFmtId="164" fontId="33" fillId="0" borderId="10" xfId="1" applyNumberFormat="1" applyFont="1" applyFill="1" applyBorder="1" applyAlignment="1">
      <alignment horizontal="center" wrapText="1"/>
    </xf>
    <xf numFmtId="0" fontId="51" fillId="0" borderId="10" xfId="0" applyFont="1" applyFill="1" applyBorder="1" applyAlignment="1">
      <alignment horizontal="center" wrapText="1"/>
    </xf>
    <xf numFmtId="0" fontId="33" fillId="0" borderId="0" xfId="45" applyFont="1" applyFill="1" applyBorder="1" applyAlignment="1">
      <alignment horizontal="left"/>
    </xf>
    <xf numFmtId="170" fontId="3" fillId="0" borderId="12" xfId="249" applyNumberFormat="1" applyFont="1" applyFill="1" applyBorder="1"/>
    <xf numFmtId="164" fontId="3" fillId="0" borderId="0" xfId="0" applyNumberFormat="1" applyFont="1" applyFill="1" applyBorder="1"/>
    <xf numFmtId="164" fontId="3" fillId="0" borderId="0" xfId="0" applyNumberFormat="1" applyFont="1" applyFill="1"/>
    <xf numFmtId="164" fontId="3" fillId="0" borderId="0" xfId="1" applyNumberFormat="1" applyFont="1" applyFill="1"/>
    <xf numFmtId="164" fontId="3" fillId="0" borderId="12" xfId="0" applyNumberFormat="1" applyFont="1" applyFill="1" applyBorder="1"/>
    <xf numFmtId="0" fontId="3" fillId="0" borderId="15" xfId="0" applyFont="1" applyFill="1" applyBorder="1" applyAlignment="1">
      <alignment horizontal="center"/>
    </xf>
    <xf numFmtId="0" fontId="3" fillId="0" borderId="11" xfId="0" applyFont="1" applyFill="1" applyBorder="1" applyAlignment="1">
      <alignment horizontal="center"/>
    </xf>
    <xf numFmtId="0" fontId="3" fillId="0" borderId="11" xfId="0" applyFont="1" applyFill="1" applyBorder="1"/>
    <xf numFmtId="0" fontId="3" fillId="0" borderId="16" xfId="0" applyFont="1" applyFill="1" applyBorder="1"/>
    <xf numFmtId="0" fontId="51" fillId="0" borderId="17" xfId="0" applyFont="1" applyFill="1" applyBorder="1" applyAlignment="1">
      <alignment horizontal="left"/>
    </xf>
    <xf numFmtId="0" fontId="3" fillId="0" borderId="0" xfId="0" applyFont="1" applyFill="1" applyBorder="1" applyAlignment="1">
      <alignment horizontal="center"/>
    </xf>
    <xf numFmtId="0" fontId="3" fillId="0" borderId="0" xfId="0" applyFont="1" applyFill="1" applyBorder="1"/>
    <xf numFmtId="0" fontId="3" fillId="0" borderId="18" xfId="0" applyFont="1" applyFill="1" applyBorder="1"/>
    <xf numFmtId="0" fontId="53" fillId="0" borderId="17" xfId="0" applyFont="1" applyFill="1" applyBorder="1"/>
    <xf numFmtId="0" fontId="54" fillId="0" borderId="17" xfId="0" applyFont="1" applyFill="1" applyBorder="1" applyAlignment="1">
      <alignment horizontal="center"/>
    </xf>
    <xf numFmtId="0" fontId="54" fillId="0" borderId="0" xfId="0" applyFont="1" applyFill="1" applyBorder="1" applyAlignment="1">
      <alignment horizontal="center"/>
    </xf>
    <xf numFmtId="0" fontId="3" fillId="0" borderId="17" xfId="0" applyFont="1" applyFill="1" applyBorder="1" applyAlignment="1">
      <alignment horizontal="center"/>
    </xf>
    <xf numFmtId="164" fontId="3" fillId="0" borderId="0" xfId="1" applyNumberFormat="1" applyFont="1" applyFill="1" applyBorder="1"/>
    <xf numFmtId="0" fontId="3" fillId="0" borderId="17" xfId="0" applyFont="1" applyFill="1" applyBorder="1"/>
    <xf numFmtId="0" fontId="36" fillId="0" borderId="17" xfId="45" applyFont="1" applyFill="1" applyBorder="1" applyAlignment="1">
      <alignment horizontal="left"/>
    </xf>
    <xf numFmtId="0" fontId="3" fillId="0" borderId="19" xfId="0" applyFont="1" applyFill="1" applyBorder="1"/>
    <xf numFmtId="0" fontId="3" fillId="0" borderId="13" xfId="0" applyFont="1" applyFill="1" applyBorder="1" applyAlignment="1">
      <alignment horizontal="center"/>
    </xf>
    <xf numFmtId="164" fontId="3" fillId="0" borderId="14" xfId="0" applyNumberFormat="1" applyFont="1" applyFill="1" applyBorder="1"/>
    <xf numFmtId="2" fontId="3" fillId="0" borderId="18" xfId="0" applyNumberFormat="1" applyFont="1" applyFill="1" applyBorder="1"/>
    <xf numFmtId="2" fontId="3" fillId="0" borderId="20" xfId="0" applyNumberFormat="1" applyFont="1" applyFill="1" applyBorder="1"/>
    <xf numFmtId="171" fontId="28" fillId="0" borderId="0" xfId="253" applyNumberFormat="1" applyFont="1" applyAlignment="1">
      <alignment horizontal="center"/>
    </xf>
    <xf numFmtId="171" fontId="28" fillId="0" borderId="0" xfId="253" applyNumberFormat="1" applyFont="1" applyBorder="1" applyAlignment="1">
      <alignment horizontal="center"/>
    </xf>
    <xf numFmtId="0" fontId="28" fillId="0" borderId="0" xfId="43" applyFont="1" applyBorder="1" applyAlignment="1">
      <alignment horizontal="left"/>
    </xf>
    <xf numFmtId="0" fontId="28" fillId="0" borderId="0" xfId="43" applyFont="1"/>
    <xf numFmtId="0" fontId="28" fillId="0" borderId="0" xfId="43" applyFont="1" applyBorder="1"/>
    <xf numFmtId="0" fontId="35" fillId="0" borderId="0" xfId="45" applyFont="1" applyAlignment="1">
      <alignment horizontal="right"/>
    </xf>
    <xf numFmtId="0" fontId="28" fillId="0" borderId="15" xfId="45" applyFont="1" applyBorder="1" applyAlignment="1">
      <alignment horizontal="left" vertical="top" wrapText="1"/>
    </xf>
    <xf numFmtId="0" fontId="28" fillId="0" borderId="11" xfId="45" applyFont="1" applyBorder="1" applyAlignment="1">
      <alignment horizontal="left" vertical="top"/>
    </xf>
    <xf numFmtId="0" fontId="28" fillId="0" borderId="16" xfId="45" applyFont="1" applyBorder="1" applyAlignment="1">
      <alignment horizontal="left" vertical="top"/>
    </xf>
    <xf numFmtId="0" fontId="28" fillId="0" borderId="17" xfId="45" applyFont="1" applyBorder="1" applyAlignment="1">
      <alignment horizontal="left" vertical="top"/>
    </xf>
    <xf numFmtId="0" fontId="28" fillId="0" borderId="0" xfId="45" applyFont="1" applyBorder="1" applyAlignment="1">
      <alignment horizontal="left" vertical="top"/>
    </xf>
    <xf numFmtId="0" fontId="28" fillId="0" borderId="18" xfId="45" applyFont="1" applyBorder="1" applyAlignment="1">
      <alignment horizontal="left" vertical="top"/>
    </xf>
    <xf numFmtId="0" fontId="28" fillId="0" borderId="19" xfId="45" applyFont="1" applyBorder="1" applyAlignment="1">
      <alignment horizontal="left" vertical="top"/>
    </xf>
    <xf numFmtId="0" fontId="28" fillId="0" borderId="13" xfId="45" applyFont="1" applyBorder="1" applyAlignment="1">
      <alignment horizontal="left" vertical="top"/>
    </xf>
    <xf numFmtId="0" fontId="28" fillId="0" borderId="20" xfId="45" applyFont="1" applyBorder="1" applyAlignment="1">
      <alignment horizontal="left" vertical="top"/>
    </xf>
  </cellXfs>
  <cellStyles count="254">
    <cellStyle name="20% - Accent1 2" xfId="58"/>
    <cellStyle name="20% - Accent1 2 2" xfId="80"/>
    <cellStyle name="20% - Accent1 3" xfId="81"/>
    <cellStyle name="20% - Accent1 4" xfId="153"/>
    <cellStyle name="20% - Accent1 5" xfId="154"/>
    <cellStyle name="20% - Accent1 6" xfId="155"/>
    <cellStyle name="20% - Accent1 7" xfId="156"/>
    <cellStyle name="20% - Accent1 8" xfId="215"/>
    <cellStyle name="20% - Accent1 9" xfId="216"/>
    <cellStyle name="20% - Accent2 2" xfId="60"/>
    <cellStyle name="20% - Accent2 2 2" xfId="82"/>
    <cellStyle name="20% - Accent2 3" xfId="83"/>
    <cellStyle name="20% - Accent2 4" xfId="157"/>
    <cellStyle name="20% - Accent2 5" xfId="158"/>
    <cellStyle name="20% - Accent2 6" xfId="159"/>
    <cellStyle name="20% - Accent2 7" xfId="160"/>
    <cellStyle name="20% - Accent2 8" xfId="217"/>
    <cellStyle name="20% - Accent2 9" xfId="218"/>
    <cellStyle name="20% - Accent3 2" xfId="62"/>
    <cellStyle name="20% - Accent3 2 2" xfId="84"/>
    <cellStyle name="20% - Accent3 3" xfId="85"/>
    <cellStyle name="20% - Accent3 4" xfId="161"/>
    <cellStyle name="20% - Accent3 5" xfId="162"/>
    <cellStyle name="20% - Accent3 6" xfId="163"/>
    <cellStyle name="20% - Accent3 7" xfId="164"/>
    <cellStyle name="20% - Accent3 8" xfId="219"/>
    <cellStyle name="20% - Accent3 9" xfId="220"/>
    <cellStyle name="20% - Accent4 2" xfId="64"/>
    <cellStyle name="20% - Accent4 2 2" xfId="86"/>
    <cellStyle name="20% - Accent4 3" xfId="87"/>
    <cellStyle name="20% - Accent4 4" xfId="165"/>
    <cellStyle name="20% - Accent4 5" xfId="166"/>
    <cellStyle name="20% - Accent4 6" xfId="167"/>
    <cellStyle name="20% - Accent4 7" xfId="168"/>
    <cellStyle name="20% - Accent4 8" xfId="221"/>
    <cellStyle name="20% - Accent4 9" xfId="222"/>
    <cellStyle name="20% - Accent5 2" xfId="66"/>
    <cellStyle name="20% - Accent5 2 2" xfId="88"/>
    <cellStyle name="20% - Accent5 3" xfId="89"/>
    <cellStyle name="20% - Accent5 4" xfId="169"/>
    <cellStyle name="20% - Accent5 5" xfId="170"/>
    <cellStyle name="20% - Accent5 6" xfId="171"/>
    <cellStyle name="20% - Accent5 7" xfId="172"/>
    <cellStyle name="20% - Accent5 8" xfId="223"/>
    <cellStyle name="20% - Accent5 9" xfId="224"/>
    <cellStyle name="20% - Accent6 2" xfId="68"/>
    <cellStyle name="20% - Accent6 2 2" xfId="90"/>
    <cellStyle name="20% - Accent6 3" xfId="91"/>
    <cellStyle name="20% - Accent6 4" xfId="173"/>
    <cellStyle name="20% - Accent6 5" xfId="174"/>
    <cellStyle name="20% - Accent6 6" xfId="175"/>
    <cellStyle name="20% - Accent6 7" xfId="176"/>
    <cellStyle name="20% - Accent6 8" xfId="225"/>
    <cellStyle name="20% - Accent6 9" xfId="226"/>
    <cellStyle name="40% - Accent1 2" xfId="59"/>
    <cellStyle name="40% - Accent1 2 2" xfId="92"/>
    <cellStyle name="40% - Accent1 3" xfId="93"/>
    <cellStyle name="40% - Accent1 4" xfId="177"/>
    <cellStyle name="40% - Accent1 5" xfId="178"/>
    <cellStyle name="40% - Accent1 6" xfId="179"/>
    <cellStyle name="40% - Accent1 7" xfId="180"/>
    <cellStyle name="40% - Accent1 8" xfId="227"/>
    <cellStyle name="40% - Accent1 9" xfId="228"/>
    <cellStyle name="40% - Accent2 2" xfId="61"/>
    <cellStyle name="40% - Accent2 2 2" xfId="94"/>
    <cellStyle name="40% - Accent2 3" xfId="95"/>
    <cellStyle name="40% - Accent2 4" xfId="181"/>
    <cellStyle name="40% - Accent2 5" xfId="182"/>
    <cellStyle name="40% - Accent2 6" xfId="183"/>
    <cellStyle name="40% - Accent2 7" xfId="184"/>
    <cellStyle name="40% - Accent2 8" xfId="229"/>
    <cellStyle name="40% - Accent2 9" xfId="230"/>
    <cellStyle name="40% - Accent3 2" xfId="63"/>
    <cellStyle name="40% - Accent3 2 2" xfId="96"/>
    <cellStyle name="40% - Accent3 3" xfId="97"/>
    <cellStyle name="40% - Accent3 4" xfId="185"/>
    <cellStyle name="40% - Accent3 5" xfId="186"/>
    <cellStyle name="40% - Accent3 6" xfId="187"/>
    <cellStyle name="40% - Accent3 7" xfId="188"/>
    <cellStyle name="40% - Accent3 8" xfId="231"/>
    <cellStyle name="40% - Accent3 9" xfId="232"/>
    <cellStyle name="40% - Accent4 2" xfId="65"/>
    <cellStyle name="40% - Accent4 2 2" xfId="98"/>
    <cellStyle name="40% - Accent4 3" xfId="99"/>
    <cellStyle name="40% - Accent4 4" xfId="189"/>
    <cellStyle name="40% - Accent4 5" xfId="190"/>
    <cellStyle name="40% - Accent4 6" xfId="191"/>
    <cellStyle name="40% - Accent4 7" xfId="192"/>
    <cellStyle name="40% - Accent4 8" xfId="233"/>
    <cellStyle name="40% - Accent4 9" xfId="234"/>
    <cellStyle name="40% - Accent5 2" xfId="67"/>
    <cellStyle name="40% - Accent5 2 2" xfId="100"/>
    <cellStyle name="40% - Accent5 3" xfId="101"/>
    <cellStyle name="40% - Accent5 4" xfId="193"/>
    <cellStyle name="40% - Accent5 5" xfId="194"/>
    <cellStyle name="40% - Accent5 6" xfId="195"/>
    <cellStyle name="40% - Accent5 7" xfId="196"/>
    <cellStyle name="40% - Accent5 8" xfId="235"/>
    <cellStyle name="40% - Accent5 9" xfId="236"/>
    <cellStyle name="40% - Accent6 2" xfId="69"/>
    <cellStyle name="40% - Accent6 2 2" xfId="102"/>
    <cellStyle name="40% - Accent6 3" xfId="103"/>
    <cellStyle name="40% - Accent6 4" xfId="197"/>
    <cellStyle name="40% - Accent6 5" xfId="198"/>
    <cellStyle name="40% - Accent6 6" xfId="199"/>
    <cellStyle name="40% - Accent6 7" xfId="200"/>
    <cellStyle name="40% - Accent6 8" xfId="237"/>
    <cellStyle name="40% - Accent6 9" xfId="238"/>
    <cellStyle name="60% - Accent1" xfId="19" builtinId="32" customBuiltin="1"/>
    <cellStyle name="60% - Accent2" xfId="21" builtinId="36" customBuiltin="1"/>
    <cellStyle name="60% - Accent3" xfId="23" builtinId="40" customBuiltin="1"/>
    <cellStyle name="60% - Accent4" xfId="25" builtinId="44" customBuiltin="1"/>
    <cellStyle name="60% - Accent5" xfId="27" builtinId="48" customBuiltin="1"/>
    <cellStyle name="60% - Accent6" xfId="29" builtinId="52" customBuiltin="1"/>
    <cellStyle name="Accent1" xfId="18" builtinId="29" customBuiltin="1"/>
    <cellStyle name="Accent2" xfId="20" builtinId="33" customBuiltin="1"/>
    <cellStyle name="Accent3" xfId="22" builtinId="37" customBuiltin="1"/>
    <cellStyle name="Accent4" xfId="24" builtinId="41" customBuiltin="1"/>
    <cellStyle name="Accent5" xfId="26" builtinId="45" customBuiltin="1"/>
    <cellStyle name="Accent6" xfId="28" builtinId="49" customBuiltin="1"/>
    <cellStyle name="Bad" xfId="8" builtinId="27" customBuiltin="1"/>
    <cellStyle name="Calculation" xfId="12" builtinId="22" customBuiltin="1"/>
    <cellStyle name="Check Cell" xfId="14" builtinId="23" customBuiltin="1"/>
    <cellStyle name="Comma" xfId="1" builtinId="3"/>
    <cellStyle name="Comma 10" xfId="250"/>
    <cellStyle name="Comma 2" xfId="31"/>
    <cellStyle name="Comma 2 2" xfId="32"/>
    <cellStyle name="Comma 2 2 2" xfId="52"/>
    <cellStyle name="Comma 2 3" xfId="72"/>
    <cellStyle name="Comma 2 4" xfId="75"/>
    <cellStyle name="Comma 2 5" xfId="55"/>
    <cellStyle name="Comma 2 6" xfId="113"/>
    <cellStyle name="Comma 3" xfId="33"/>
    <cellStyle name="Comma 3 2" xfId="112"/>
    <cellStyle name="Comma 4" xfId="34"/>
    <cellStyle name="Comma 4 2" xfId="111"/>
    <cellStyle name="Comma 5" xfId="35"/>
    <cellStyle name="Comma 6" xfId="108"/>
    <cellStyle name="Comma 7" xfId="149"/>
    <cellStyle name="Comma 8" xfId="210"/>
    <cellStyle name="Comma 9" xfId="246"/>
    <cellStyle name="Currency" xfId="249" builtinId="4"/>
    <cellStyle name="Currency 2" xfId="36"/>
    <cellStyle name="Explanatory Text" xfId="16" builtinId="53" customBuiltin="1"/>
    <cellStyle name="General" xfId="37"/>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01"/>
    <cellStyle name="Input" xfId="10" builtinId="20" customBuiltin="1"/>
    <cellStyle name="Linked Cell" xfId="13" builtinId="24" customBuiltin="1"/>
    <cellStyle name="Marathon" xfId="38"/>
    <cellStyle name="Neutral" xfId="9" builtinId="28" customBuiltin="1"/>
    <cellStyle name="nONE" xfId="39"/>
    <cellStyle name="Normal" xfId="0" builtinId="0"/>
    <cellStyle name="Normal 10" xfId="106"/>
    <cellStyle name="Normal 10 2" xfId="214"/>
    <cellStyle name="Normal 11" xfId="107"/>
    <cellStyle name="Normal 11 2" xfId="212"/>
    <cellStyle name="Normal 11 2 2" xfId="241"/>
    <cellStyle name="Normal 12" xfId="240"/>
    <cellStyle name="Normal 13" xfId="242"/>
    <cellStyle name="Normal 14" xfId="252"/>
    <cellStyle name="Normal 19" xfId="202"/>
    <cellStyle name="Normal 2" xfId="30"/>
    <cellStyle name="Normal 2 2" xfId="40"/>
    <cellStyle name="Normal 2 2 2" xfId="54"/>
    <cellStyle name="Normal 2 2 3" xfId="51"/>
    <cellStyle name="Normal 2 3" xfId="41"/>
    <cellStyle name="Normal 2 4" xfId="56"/>
    <cellStyle name="Normal 2 5" xfId="78"/>
    <cellStyle name="Normal 2 6" xfId="114"/>
    <cellStyle name="Normal 2 7" xfId="152"/>
    <cellStyle name="Normal 2 8" xfId="213"/>
    <cellStyle name="Normal 2 9" xfId="248"/>
    <cellStyle name="Normal 21" xfId="203"/>
    <cellStyle name="Normal 24" xfId="204"/>
    <cellStyle name="Normal 3" xfId="42"/>
    <cellStyle name="Normal 3 2" xfId="43"/>
    <cellStyle name="Normal 3 2 2" xfId="243"/>
    <cellStyle name="Normal 3 3" xfId="73"/>
    <cellStyle name="Normal 3 4" xfId="53"/>
    <cellStyle name="Normal 3 5" xfId="79"/>
    <cellStyle name="Normal 3 6" xfId="151"/>
    <cellStyle name="Normal 4" xfId="44"/>
    <cellStyle name="Normal 4 2" xfId="110"/>
    <cellStyle name="Normal 5" xfId="45"/>
    <cellStyle name="Normal 6" xfId="46"/>
    <cellStyle name="Normal 7" xfId="47"/>
    <cellStyle name="Normal 7 2" xfId="76"/>
    <cellStyle name="Normal 7 3" xfId="109"/>
    <cellStyle name="Normal 8" xfId="57"/>
    <cellStyle name="Normal 8 2" xfId="77"/>
    <cellStyle name="Normal 8 3" xfId="150"/>
    <cellStyle name="Normal 8 4" xfId="211"/>
    <cellStyle name="Normal 8 5" xfId="247"/>
    <cellStyle name="Normal 8 6" xfId="251"/>
    <cellStyle name="Normal 9" xfId="70"/>
    <cellStyle name="Note 2" xfId="74"/>
    <cellStyle name="Note 2 2" xfId="104"/>
    <cellStyle name="Note 2 3" xfId="244"/>
    <cellStyle name="Note 3" xfId="71"/>
    <cellStyle name="Note 3 2" xfId="105"/>
    <cellStyle name="Note 3 3" xfId="245"/>
    <cellStyle name="Note 4" xfId="205"/>
    <cellStyle name="Note 5" xfId="206"/>
    <cellStyle name="Note 6" xfId="207"/>
    <cellStyle name="Note 7" xfId="208"/>
    <cellStyle name="Note 8" xfId="209"/>
    <cellStyle name="Note 9" xfId="239"/>
    <cellStyle name="Output" xfId="11" builtinId="21" customBuiltin="1"/>
    <cellStyle name="Percent" xfId="253" builtinId="5"/>
    <cellStyle name="Percent 2" xfId="48"/>
    <cellStyle name="Percent 3" xfId="50"/>
    <cellStyle name="SAPBorder" xfId="133"/>
    <cellStyle name="SAPDataCell" xfId="116"/>
    <cellStyle name="SAPDataTotalCell" xfId="117"/>
    <cellStyle name="SAPDimensionCell" xfId="115"/>
    <cellStyle name="SAPEditableDataCell" xfId="118"/>
    <cellStyle name="SAPEditableDataTotalCell" xfId="121"/>
    <cellStyle name="SAPEmphasized" xfId="141"/>
    <cellStyle name="SAPEmphasizedEditableDataCell" xfId="143"/>
    <cellStyle name="SAPEmphasizedEditableDataTotalCell" xfId="144"/>
    <cellStyle name="SAPEmphasizedLockedDataCell" xfId="147"/>
    <cellStyle name="SAPEmphasizedLockedDataTotalCell" xfId="148"/>
    <cellStyle name="SAPEmphasizedReadonlyDataCell" xfId="145"/>
    <cellStyle name="SAPEmphasizedReadonlyDataTotalCell" xfId="146"/>
    <cellStyle name="SAPEmphasizedTotal" xfId="142"/>
    <cellStyle name="SAPExceptionLevel1" xfId="124"/>
    <cellStyle name="SAPExceptionLevel2" xfId="125"/>
    <cellStyle name="SAPExceptionLevel3" xfId="126"/>
    <cellStyle name="SAPExceptionLevel4" xfId="127"/>
    <cellStyle name="SAPExceptionLevel5" xfId="128"/>
    <cellStyle name="SAPExceptionLevel6" xfId="129"/>
    <cellStyle name="SAPExceptionLevel7" xfId="130"/>
    <cellStyle name="SAPExceptionLevel8" xfId="131"/>
    <cellStyle name="SAPExceptionLevel9" xfId="132"/>
    <cellStyle name="SAPHierarchyCell0" xfId="136"/>
    <cellStyle name="SAPHierarchyCell1" xfId="137"/>
    <cellStyle name="SAPHierarchyCell2" xfId="138"/>
    <cellStyle name="SAPHierarchyCell3" xfId="139"/>
    <cellStyle name="SAPHierarchyCell4" xfId="140"/>
    <cellStyle name="SAPLockedDataCell" xfId="120"/>
    <cellStyle name="SAPLockedDataTotalCell" xfId="123"/>
    <cellStyle name="SAPMemberCell" xfId="134"/>
    <cellStyle name="SAPMemberTotalCell" xfId="135"/>
    <cellStyle name="SAPReadonlyDataCell" xfId="119"/>
    <cellStyle name="SAPReadonlyDataTotalCell" xfId="122"/>
    <cellStyle name="Title" xfId="2" builtinId="15" customBuiltin="1"/>
    <cellStyle name="Total" xfId="17" builtinId="25" customBuiltin="1"/>
    <cellStyle name="TRANSMISSION RELIABILITY PORTION OF PROJECT" xfId="49"/>
    <cellStyle name="Warning Text" xfId="15" builtinId="11" customBuiltin="1"/>
  </cellStyles>
  <dxfs count="1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tableStyleElement type="headerRow" dxfId="15"/>
      <tableStyleElement type="totalRow" dxfId="14"/>
      <tableStyleElement type="firstRowStripe" dxfId="13"/>
      <tableStyleElement type="firstColumnStripe" dxfId="12"/>
      <tableStyleElement type="firstSubtotalColumn"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DXCO/PSB1/REGULATN/ER/_2019/Washington/WA%20GRC%20(06_19%20Base)/Models/WA%20RAM%20June%202019%20GR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Results"/>
      <sheetName val="AdjSummary"/>
      <sheetName val="TotalCompany"/>
      <sheetName val="Variables"/>
      <sheetName val="Valid Acct-Factor Combo"/>
      <sheetName val="Factors"/>
      <sheetName val="UnadjData"/>
      <sheetName val="ExtractData"/>
      <sheetName val="ReportAdjData"/>
      <sheetName val="Sheet2"/>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WASHINGTON</v>
          </cell>
          <cell r="AL15">
            <v>3</v>
          </cell>
        </row>
      </sheetData>
      <sheetData sheetId="14"/>
      <sheetData sheetId="15">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1.0000000000000002</v>
          </cell>
          <cell r="F4">
            <v>1.4169723417926893E-2</v>
          </cell>
          <cell r="G4">
            <v>0.25548929395232889</v>
          </cell>
          <cell r="H4">
            <v>7.8111041399714837E-2</v>
          </cell>
          <cell r="I4">
            <v>0.15138143736061102</v>
          </cell>
          <cell r="J4">
            <v>0.12699884843149184</v>
          </cell>
          <cell r="K4">
            <v>0.44125326878363164</v>
          </cell>
          <cell r="L4">
            <v>5.9255041742391552E-2</v>
          </cell>
          <cell r="M4">
            <v>2.4382588929119191E-2</v>
          </cell>
          <cell r="N4">
            <v>3.401933433952953E-4</v>
          </cell>
          <cell r="O4">
            <v>0</v>
          </cell>
          <cell r="P4">
            <v>0</v>
          </cell>
          <cell r="S4" t="str">
            <v>SG</v>
          </cell>
          <cell r="V4">
            <v>1.0000000000000002</v>
          </cell>
          <cell r="W4">
            <v>1.4169723417926893E-2</v>
          </cell>
          <cell r="X4">
            <v>0.25548929395232889</v>
          </cell>
          <cell r="Y4">
            <v>7.8111041399714837E-2</v>
          </cell>
          <cell r="Z4">
            <v>0.15138143736061102</v>
          </cell>
          <cell r="AA4">
            <v>0.12699884843149184</v>
          </cell>
          <cell r="AB4">
            <v>0.44125326878363164</v>
          </cell>
          <cell r="AC4">
            <v>5.9255041742391552E-2</v>
          </cell>
          <cell r="AD4">
            <v>2.4382588929119191E-2</v>
          </cell>
          <cell r="AE4">
            <v>3.401933433952953E-4</v>
          </cell>
          <cell r="AF4">
            <v>0</v>
          </cell>
          <cell r="AG4">
            <v>0</v>
          </cell>
        </row>
        <row r="5">
          <cell r="B5" t="str">
            <v>SG-P</v>
          </cell>
          <cell r="E5">
            <v>1.0000000000000002</v>
          </cell>
          <cell r="F5">
            <v>1.4169723417926893E-2</v>
          </cell>
          <cell r="G5">
            <v>0.25548929395232889</v>
          </cell>
          <cell r="H5">
            <v>7.8111041399714837E-2</v>
          </cell>
          <cell r="I5">
            <v>0.15138143736061102</v>
          </cell>
          <cell r="J5">
            <v>0.12699884843149184</v>
          </cell>
          <cell r="K5">
            <v>0.44125326878363164</v>
          </cell>
          <cell r="L5">
            <v>5.9255041742391552E-2</v>
          </cell>
          <cell r="M5">
            <v>2.4382588929119191E-2</v>
          </cell>
          <cell r="N5">
            <v>3.401933433952953E-4</v>
          </cell>
          <cell r="O5">
            <v>0</v>
          </cell>
          <cell r="P5">
            <v>0</v>
          </cell>
          <cell r="S5" t="str">
            <v>SG-P</v>
          </cell>
          <cell r="V5">
            <v>1.0000000000000002</v>
          </cell>
          <cell r="W5">
            <v>1.4169723417926893E-2</v>
          </cell>
          <cell r="X5">
            <v>0.25548929395232889</v>
          </cell>
          <cell r="Y5">
            <v>7.8111041399714837E-2</v>
          </cell>
          <cell r="Z5">
            <v>0.15138143736061102</v>
          </cell>
          <cell r="AA5">
            <v>0.12699884843149184</v>
          </cell>
          <cell r="AB5">
            <v>0.44125326878363164</v>
          </cell>
          <cell r="AC5">
            <v>5.9255041742391552E-2</v>
          </cell>
          <cell r="AD5">
            <v>2.4382588929119191E-2</v>
          </cell>
          <cell r="AE5">
            <v>3.401933433952953E-4</v>
          </cell>
          <cell r="AF5">
            <v>0</v>
          </cell>
          <cell r="AG5">
            <v>0</v>
          </cell>
        </row>
        <row r="6">
          <cell r="B6" t="str">
            <v>SG-U</v>
          </cell>
          <cell r="E6">
            <v>1.0000000000000002</v>
          </cell>
          <cell r="F6">
            <v>1.4169723417926893E-2</v>
          </cell>
          <cell r="G6">
            <v>0.25548929395232889</v>
          </cell>
          <cell r="H6">
            <v>7.8111041399714837E-2</v>
          </cell>
          <cell r="I6">
            <v>0.15138143736061102</v>
          </cell>
          <cell r="J6">
            <v>0.12699884843149184</v>
          </cell>
          <cell r="K6">
            <v>0.44125326878363164</v>
          </cell>
          <cell r="L6">
            <v>5.9255041742391552E-2</v>
          </cell>
          <cell r="M6">
            <v>2.4382588929119191E-2</v>
          </cell>
          <cell r="N6">
            <v>3.401933433952953E-4</v>
          </cell>
          <cell r="O6">
            <v>0</v>
          </cell>
          <cell r="P6">
            <v>0</v>
          </cell>
          <cell r="S6" t="str">
            <v>SG-U</v>
          </cell>
          <cell r="V6">
            <v>1.0000000000000002</v>
          </cell>
          <cell r="W6">
            <v>1.4169723417926893E-2</v>
          </cell>
          <cell r="X6">
            <v>0.25548929395232889</v>
          </cell>
          <cell r="Y6">
            <v>7.8111041399714837E-2</v>
          </cell>
          <cell r="Z6">
            <v>0.15138143736061102</v>
          </cell>
          <cell r="AA6">
            <v>0.12699884843149184</v>
          </cell>
          <cell r="AB6">
            <v>0.44125326878363164</v>
          </cell>
          <cell r="AC6">
            <v>5.9255041742391552E-2</v>
          </cell>
          <cell r="AD6">
            <v>2.4382588929119191E-2</v>
          </cell>
          <cell r="AE6">
            <v>3.401933433952953E-4</v>
          </cell>
          <cell r="AF6">
            <v>0</v>
          </cell>
          <cell r="AG6">
            <v>0</v>
          </cell>
        </row>
        <row r="7">
          <cell r="B7" t="str">
            <v>DGP</v>
          </cell>
          <cell r="E7">
            <v>1</v>
          </cell>
          <cell r="F7">
            <v>2.9845516846186693E-2</v>
          </cell>
          <cell r="G7">
            <v>0.53813400599107708</v>
          </cell>
          <cell r="H7">
            <v>0.16452434061055596</v>
          </cell>
          <cell r="I7">
            <v>0.26749613655218035</v>
          </cell>
          <cell r="J7">
            <v>0.26749613655218035</v>
          </cell>
          <cell r="K7">
            <v>0</v>
          </cell>
          <cell r="L7">
            <v>0</v>
          </cell>
          <cell r="M7">
            <v>0</v>
          </cell>
          <cell r="N7">
            <v>0</v>
          </cell>
          <cell r="O7">
            <v>0</v>
          </cell>
          <cell r="P7">
            <v>0</v>
          </cell>
          <cell r="S7" t="str">
            <v>DGP</v>
          </cell>
          <cell r="V7">
            <v>1</v>
          </cell>
          <cell r="W7">
            <v>2.9845516846186693E-2</v>
          </cell>
          <cell r="X7">
            <v>0.53813400599107708</v>
          </cell>
          <cell r="Y7">
            <v>0.16452434061055596</v>
          </cell>
          <cell r="Z7">
            <v>0.26749613655218035</v>
          </cell>
          <cell r="AA7">
            <v>0.26749613655218035</v>
          </cell>
          <cell r="AB7">
            <v>0</v>
          </cell>
          <cell r="AC7">
            <v>0</v>
          </cell>
          <cell r="AD7">
            <v>0</v>
          </cell>
          <cell r="AE7">
            <v>0</v>
          </cell>
          <cell r="AF7">
            <v>0</v>
          </cell>
          <cell r="AG7">
            <v>0</v>
          </cell>
        </row>
        <row r="8">
          <cell r="B8" t="str">
            <v>DGU</v>
          </cell>
          <cell r="E8">
            <v>1</v>
          </cell>
          <cell r="F8">
            <v>0</v>
          </cell>
          <cell r="G8">
            <v>0</v>
          </cell>
          <cell r="H8">
            <v>0</v>
          </cell>
          <cell r="I8">
            <v>4.6422592385389483E-2</v>
          </cell>
          <cell r="J8">
            <v>0</v>
          </cell>
          <cell r="K8">
            <v>0.84011261868094067</v>
          </cell>
          <cell r="L8">
            <v>0.11281708671637981</v>
          </cell>
          <cell r="M8">
            <v>4.6422592385389483E-2</v>
          </cell>
          <cell r="N8">
            <v>6.4770221729006235E-4</v>
          </cell>
          <cell r="O8">
            <v>0</v>
          </cell>
          <cell r="P8">
            <v>0</v>
          </cell>
          <cell r="S8" t="str">
            <v>DGU</v>
          </cell>
          <cell r="V8">
            <v>1</v>
          </cell>
          <cell r="W8">
            <v>0</v>
          </cell>
          <cell r="X8">
            <v>0</v>
          </cell>
          <cell r="Y8">
            <v>0</v>
          </cell>
          <cell r="Z8">
            <v>4.6422592385389483E-2</v>
          </cell>
          <cell r="AA8">
            <v>0</v>
          </cell>
          <cell r="AB8">
            <v>0.84011261868094067</v>
          </cell>
          <cell r="AC8">
            <v>0.11281708671637981</v>
          </cell>
          <cell r="AD8">
            <v>4.6422592385389483E-2</v>
          </cell>
          <cell r="AE8">
            <v>6.4770221729006235E-4</v>
          </cell>
          <cell r="AF8">
            <v>0</v>
          </cell>
          <cell r="AG8">
            <v>0</v>
          </cell>
        </row>
        <row r="9">
          <cell r="B9" t="str">
            <v>SC</v>
          </cell>
          <cell r="E9">
            <v>0.99999999999999989</v>
          </cell>
          <cell r="F9">
            <v>1.4249775319185302E-2</v>
          </cell>
          <cell r="G9">
            <v>0.2603588871970105</v>
          </cell>
          <cell r="H9">
            <v>7.9359363115139928E-2</v>
          </cell>
          <cell r="I9">
            <v>0.14604839241995796</v>
          </cell>
          <cell r="J9">
            <v>0.12260777088356635</v>
          </cell>
          <cell r="K9">
            <v>0.44213896874550557</v>
          </cell>
          <cell r="L9">
            <v>5.750322564109351E-2</v>
          </cell>
          <cell r="M9">
            <v>2.3440621536391617E-2</v>
          </cell>
          <cell r="N9">
            <v>3.4138756210732598E-4</v>
          </cell>
          <cell r="O9">
            <v>0</v>
          </cell>
          <cell r="P9">
            <v>0</v>
          </cell>
          <cell r="S9" t="str">
            <v>SC</v>
          </cell>
          <cell r="V9">
            <v>0.99999999999999989</v>
          </cell>
          <cell r="W9">
            <v>1.4249775319185302E-2</v>
          </cell>
          <cell r="X9">
            <v>0.2603588871970105</v>
          </cell>
          <cell r="Y9">
            <v>7.9359363115139928E-2</v>
          </cell>
          <cell r="Z9">
            <v>0.14604839241995796</v>
          </cell>
          <cell r="AA9">
            <v>0.12260777088356635</v>
          </cell>
          <cell r="AB9">
            <v>0.44213896874550557</v>
          </cell>
          <cell r="AC9">
            <v>5.750322564109351E-2</v>
          </cell>
          <cell r="AD9">
            <v>2.3440621536391617E-2</v>
          </cell>
          <cell r="AE9">
            <v>3.4138756210732598E-4</v>
          </cell>
          <cell r="AF9">
            <v>0</v>
          </cell>
          <cell r="AG9">
            <v>0</v>
          </cell>
        </row>
        <row r="10">
          <cell r="B10" t="str">
            <v>SE</v>
          </cell>
          <cell r="E10">
            <v>0.99999999999999989</v>
          </cell>
          <cell r="F10">
            <v>1.3929567714151662E-2</v>
          </cell>
          <cell r="G10">
            <v>0.24088051421828402</v>
          </cell>
          <cell r="H10">
            <v>7.4366076253439578E-2</v>
          </cell>
          <cell r="I10">
            <v>0.16738057218257021</v>
          </cell>
          <cell r="J10">
            <v>0.1401720810752683</v>
          </cell>
          <cell r="K10">
            <v>0.43859616889800973</v>
          </cell>
          <cell r="L10">
            <v>6.4510490046285673E-2</v>
          </cell>
          <cell r="M10">
            <v>2.7208491107301919E-2</v>
          </cell>
          <cell r="N10">
            <v>3.3661068725920326E-4</v>
          </cell>
          <cell r="O10">
            <v>0</v>
          </cell>
          <cell r="P10">
            <v>0</v>
          </cell>
          <cell r="S10" t="str">
            <v>SE</v>
          </cell>
          <cell r="V10">
            <v>0.99999999999999989</v>
          </cell>
          <cell r="W10">
            <v>1.3929567714151662E-2</v>
          </cell>
          <cell r="X10">
            <v>0.24088051421828402</v>
          </cell>
          <cell r="Y10">
            <v>7.4366076253439578E-2</v>
          </cell>
          <cell r="Z10">
            <v>0.16738057218257021</v>
          </cell>
          <cell r="AA10">
            <v>0.1401720810752683</v>
          </cell>
          <cell r="AB10">
            <v>0.43859616889800973</v>
          </cell>
          <cell r="AC10">
            <v>6.4510490046285673E-2</v>
          </cell>
          <cell r="AD10">
            <v>2.7208491107301919E-2</v>
          </cell>
          <cell r="AE10">
            <v>3.3661068725920326E-4</v>
          </cell>
          <cell r="AF10">
            <v>0</v>
          </cell>
          <cell r="AG10">
            <v>0</v>
          </cell>
        </row>
        <row r="11">
          <cell r="B11" t="str">
            <v>CAEW</v>
          </cell>
          <cell r="E11">
            <v>1</v>
          </cell>
          <cell r="F11">
            <v>4.2316453873570276E-2</v>
          </cell>
          <cell r="G11">
            <v>0.73176780343328052</v>
          </cell>
          <cell r="H11">
            <v>0.22591574269314921</v>
          </cell>
          <cell r="I11">
            <v>0</v>
          </cell>
          <cell r="J11">
            <v>0</v>
          </cell>
          <cell r="K11">
            <v>0</v>
          </cell>
          <cell r="L11">
            <v>0</v>
          </cell>
          <cell r="M11">
            <v>0</v>
          </cell>
          <cell r="N11">
            <v>0</v>
          </cell>
          <cell r="O11">
            <v>0</v>
          </cell>
          <cell r="P11">
            <v>0</v>
          </cell>
          <cell r="S11" t="str">
            <v>CAEW</v>
          </cell>
          <cell r="V11">
            <v>1</v>
          </cell>
          <cell r="W11">
            <v>4.2316453873570276E-2</v>
          </cell>
          <cell r="X11">
            <v>0.73176780343328052</v>
          </cell>
          <cell r="Y11">
            <v>0.22591574269314921</v>
          </cell>
          <cell r="Z11">
            <v>0</v>
          </cell>
          <cell r="AA11">
            <v>0</v>
          </cell>
          <cell r="AB11">
            <v>0</v>
          </cell>
          <cell r="AC11">
            <v>0</v>
          </cell>
          <cell r="AD11">
            <v>0</v>
          </cell>
          <cell r="AE11">
            <v>0</v>
          </cell>
          <cell r="AF11">
            <v>0</v>
          </cell>
          <cell r="AG11">
            <v>0</v>
          </cell>
        </row>
        <row r="12">
          <cell r="B12" t="str">
            <v>CAEE</v>
          </cell>
          <cell r="E12">
            <v>1</v>
          </cell>
          <cell r="F12">
            <v>0</v>
          </cell>
          <cell r="G12">
            <v>0</v>
          </cell>
          <cell r="H12">
            <v>0</v>
          </cell>
          <cell r="I12">
            <v>0.24951494229829246</v>
          </cell>
          <cell r="J12">
            <v>0.20895512702142133</v>
          </cell>
          <cell r="K12">
            <v>0.65381720439736279</v>
          </cell>
          <cell r="L12">
            <v>9.6166066298163225E-2</v>
          </cell>
          <cell r="M12">
            <v>4.0559815276871129E-2</v>
          </cell>
          <cell r="N12">
            <v>5.017870061816811E-4</v>
          </cell>
          <cell r="O12">
            <v>0</v>
          </cell>
          <cell r="P12">
            <v>0</v>
          </cell>
          <cell r="S12" t="str">
            <v>CAEE</v>
          </cell>
          <cell r="V12">
            <v>1</v>
          </cell>
          <cell r="W12">
            <v>0</v>
          </cell>
          <cell r="X12">
            <v>0</v>
          </cell>
          <cell r="Y12">
            <v>0</v>
          </cell>
          <cell r="Z12">
            <v>0.24951494229829246</v>
          </cell>
          <cell r="AA12">
            <v>0.20895512702142133</v>
          </cell>
          <cell r="AB12">
            <v>0.65381720439736279</v>
          </cell>
          <cell r="AC12">
            <v>9.6166066298163225E-2</v>
          </cell>
          <cell r="AD12">
            <v>4.0559815276871129E-2</v>
          </cell>
          <cell r="AE12">
            <v>5.017870061816811E-4</v>
          </cell>
          <cell r="AF12">
            <v>0</v>
          </cell>
          <cell r="AG12">
            <v>0</v>
          </cell>
        </row>
        <row r="13">
          <cell r="B13" t="str">
            <v>DEP</v>
          </cell>
          <cell r="E13">
            <v>0.99999999999999978</v>
          </cell>
          <cell r="F13">
            <v>2.9678534079684279E-2</v>
          </cell>
          <cell r="G13">
            <v>0.51322343213108124</v>
          </cell>
          <cell r="H13">
            <v>0.15844541436973958</v>
          </cell>
          <cell r="I13">
            <v>0.29865261941949478</v>
          </cell>
          <cell r="J13">
            <v>0.29865261941949478</v>
          </cell>
          <cell r="K13">
            <v>0</v>
          </cell>
          <cell r="L13">
            <v>0</v>
          </cell>
          <cell r="M13">
            <v>0</v>
          </cell>
          <cell r="N13">
            <v>0</v>
          </cell>
          <cell r="O13">
            <v>0</v>
          </cell>
          <cell r="P13">
            <v>0</v>
          </cell>
          <cell r="S13" t="str">
            <v>DEP</v>
          </cell>
          <cell r="V13">
            <v>0.99999999999999978</v>
          </cell>
          <cell r="W13">
            <v>2.9678534079684279E-2</v>
          </cell>
          <cell r="X13">
            <v>0.51322343213108124</v>
          </cell>
          <cell r="Y13">
            <v>0.15844541436973958</v>
          </cell>
          <cell r="Z13">
            <v>0.29865261941949478</v>
          </cell>
          <cell r="AA13">
            <v>0.29865261941949478</v>
          </cell>
          <cell r="AB13">
            <v>0</v>
          </cell>
          <cell r="AC13">
            <v>0</v>
          </cell>
          <cell r="AD13">
            <v>0</v>
          </cell>
          <cell r="AE13">
            <v>0</v>
          </cell>
          <cell r="AF13">
            <v>0</v>
          </cell>
          <cell r="AG13">
            <v>0</v>
          </cell>
        </row>
        <row r="14">
          <cell r="B14" t="str">
            <v>DEU</v>
          </cell>
          <cell r="E14">
            <v>0.99999999999999978</v>
          </cell>
          <cell r="F14">
            <v>0</v>
          </cell>
          <cell r="G14">
            <v>0</v>
          </cell>
          <cell r="H14">
            <v>0</v>
          </cell>
          <cell r="I14">
            <v>5.1273722468041925E-2</v>
          </cell>
          <cell r="J14">
            <v>0</v>
          </cell>
          <cell r="K14">
            <v>0.82652353454425065</v>
          </cell>
          <cell r="L14">
            <v>0.12156840854812967</v>
          </cell>
          <cell r="M14">
            <v>5.1273722468041925E-2</v>
          </cell>
          <cell r="N14">
            <v>6.3433443957770178E-4</v>
          </cell>
          <cell r="O14">
            <v>0</v>
          </cell>
          <cell r="P14">
            <v>0</v>
          </cell>
          <cell r="S14" t="str">
            <v>DEU</v>
          </cell>
          <cell r="V14">
            <v>0.99999999999999978</v>
          </cell>
          <cell r="W14">
            <v>0</v>
          </cell>
          <cell r="X14">
            <v>0</v>
          </cell>
          <cell r="Y14">
            <v>0</v>
          </cell>
          <cell r="Z14">
            <v>5.1273722468041925E-2</v>
          </cell>
          <cell r="AA14">
            <v>0</v>
          </cell>
          <cell r="AB14">
            <v>0.82652353454425065</v>
          </cell>
          <cell r="AC14">
            <v>0.12156840854812967</v>
          </cell>
          <cell r="AD14">
            <v>5.1273722468041925E-2</v>
          </cell>
          <cell r="AE14">
            <v>6.3433443957770178E-4</v>
          </cell>
          <cell r="AF14">
            <v>0</v>
          </cell>
          <cell r="AG14">
            <v>0</v>
          </cell>
        </row>
        <row r="15">
          <cell r="B15" t="str">
            <v>SO</v>
          </cell>
          <cell r="E15">
            <v>1.0000000000000002</v>
          </cell>
          <cell r="F15">
            <v>1.9365863482081101E-2</v>
          </cell>
          <cell r="G15">
            <v>0.24539457989418231</v>
          </cell>
          <cell r="H15">
            <v>6.7017620954721469E-2</v>
          </cell>
          <cell r="I15">
            <v>0.14609660710774616</v>
          </cell>
          <cell r="J15">
            <v>0.12238021906200923</v>
          </cell>
          <cell r="K15">
            <v>0.46080784248160161</v>
          </cell>
          <cell r="L15">
            <v>6.1060027203752885E-2</v>
          </cell>
          <cell r="M15">
            <v>2.371638804573694E-2</v>
          </cell>
          <cell r="N15">
            <v>2.5745887591448099E-4</v>
          </cell>
          <cell r="O15">
            <v>0</v>
          </cell>
          <cell r="P15">
            <v>0</v>
          </cell>
          <cell r="S15" t="str">
            <v>SO</v>
          </cell>
          <cell r="V15">
            <v>1.0000000000000002</v>
          </cell>
          <cell r="W15">
            <v>1.9365863482081101E-2</v>
          </cell>
          <cell r="X15">
            <v>0.24539457989418231</v>
          </cell>
          <cell r="Y15">
            <v>6.7017620954721469E-2</v>
          </cell>
          <cell r="Z15">
            <v>0.14609660710774616</v>
          </cell>
          <cell r="AA15">
            <v>0.12238021906200923</v>
          </cell>
          <cell r="AB15">
            <v>0.46080784248160161</v>
          </cell>
          <cell r="AC15">
            <v>6.1060027203752885E-2</v>
          </cell>
          <cell r="AD15">
            <v>2.371638804573694E-2</v>
          </cell>
          <cell r="AE15">
            <v>2.5745887591448099E-4</v>
          </cell>
          <cell r="AF15">
            <v>0</v>
          </cell>
          <cell r="AG15">
            <v>0</v>
          </cell>
        </row>
        <row r="16">
          <cell r="B16" t="str">
            <v>SO-P</v>
          </cell>
          <cell r="E16">
            <v>1.0000000000000002</v>
          </cell>
          <cell r="F16">
            <v>1.9365863482081101E-2</v>
          </cell>
          <cell r="G16">
            <v>0.24539457989418231</v>
          </cell>
          <cell r="H16">
            <v>6.7017620954721469E-2</v>
          </cell>
          <cell r="I16">
            <v>0.14609660710774616</v>
          </cell>
          <cell r="J16">
            <v>0.12238021906200923</v>
          </cell>
          <cell r="K16">
            <v>0.46080784248160161</v>
          </cell>
          <cell r="L16">
            <v>6.1060027203752885E-2</v>
          </cell>
          <cell r="M16">
            <v>2.371638804573694E-2</v>
          </cell>
          <cell r="N16">
            <v>2.5745887591448099E-4</v>
          </cell>
          <cell r="O16">
            <v>0</v>
          </cell>
          <cell r="P16">
            <v>0</v>
          </cell>
          <cell r="S16" t="str">
            <v>SO-P</v>
          </cell>
          <cell r="V16">
            <v>1.0000000000000002</v>
          </cell>
          <cell r="W16">
            <v>1.9365863482081101E-2</v>
          </cell>
          <cell r="X16">
            <v>0.24539457989418231</v>
          </cell>
          <cell r="Y16">
            <v>6.7017620954721469E-2</v>
          </cell>
          <cell r="Z16">
            <v>0.14609660710774616</v>
          </cell>
          <cell r="AA16">
            <v>0.12238021906200923</v>
          </cell>
          <cell r="AB16">
            <v>0.46080784248160161</v>
          </cell>
          <cell r="AC16">
            <v>6.1060027203752885E-2</v>
          </cell>
          <cell r="AD16">
            <v>2.371638804573694E-2</v>
          </cell>
          <cell r="AE16">
            <v>2.5745887591448099E-4</v>
          </cell>
          <cell r="AF16">
            <v>0</v>
          </cell>
          <cell r="AG16">
            <v>0</v>
          </cell>
        </row>
        <row r="17">
          <cell r="B17" t="str">
            <v>SO-U</v>
          </cell>
          <cell r="E17">
            <v>1.0000000000000002</v>
          </cell>
          <cell r="F17">
            <v>1.9365863482081101E-2</v>
          </cell>
          <cell r="G17">
            <v>0.24539457989418231</v>
          </cell>
          <cell r="H17">
            <v>6.7017620954721469E-2</v>
          </cell>
          <cell r="I17">
            <v>0.14609660710774616</v>
          </cell>
          <cell r="J17">
            <v>0.12238021906200923</v>
          </cell>
          <cell r="K17">
            <v>0.46080784248160161</v>
          </cell>
          <cell r="L17">
            <v>6.1060027203752885E-2</v>
          </cell>
          <cell r="M17">
            <v>2.371638804573694E-2</v>
          </cell>
          <cell r="N17">
            <v>2.5745887591448099E-4</v>
          </cell>
          <cell r="O17">
            <v>0</v>
          </cell>
          <cell r="P17">
            <v>0</v>
          </cell>
          <cell r="S17" t="str">
            <v>SO-U</v>
          </cell>
          <cell r="V17">
            <v>1.0000000000000002</v>
          </cell>
          <cell r="W17">
            <v>1.9365863482081101E-2</v>
          </cell>
          <cell r="X17">
            <v>0.24539457989418231</v>
          </cell>
          <cell r="Y17">
            <v>6.7017620954721469E-2</v>
          </cell>
          <cell r="Z17">
            <v>0.14609660710774616</v>
          </cell>
          <cell r="AA17">
            <v>0.12238021906200923</v>
          </cell>
          <cell r="AB17">
            <v>0.46080784248160161</v>
          </cell>
          <cell r="AC17">
            <v>6.1060027203752885E-2</v>
          </cell>
          <cell r="AD17">
            <v>2.371638804573694E-2</v>
          </cell>
          <cell r="AE17">
            <v>2.5745887591448099E-4</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1.0000000000000002</v>
          </cell>
          <cell r="F20">
            <v>1.9365863482081112E-2</v>
          </cell>
          <cell r="G20">
            <v>0.24539457989418229</v>
          </cell>
          <cell r="H20">
            <v>6.7017620954721469E-2</v>
          </cell>
          <cell r="I20">
            <v>0.14609660710774616</v>
          </cell>
          <cell r="J20">
            <v>0.12238021906200922</v>
          </cell>
          <cell r="K20">
            <v>0.46080784248160156</v>
          </cell>
          <cell r="L20">
            <v>6.1060027203752885E-2</v>
          </cell>
          <cell r="M20">
            <v>2.371638804573694E-2</v>
          </cell>
          <cell r="N20">
            <v>2.5745887591448104E-4</v>
          </cell>
          <cell r="O20">
            <v>0</v>
          </cell>
          <cell r="P20">
            <v>0</v>
          </cell>
          <cell r="S20" t="str">
            <v>GPS</v>
          </cell>
          <cell r="V20">
            <v>1</v>
          </cell>
          <cell r="W20">
            <v>1.9365863482081112E-2</v>
          </cell>
          <cell r="X20">
            <v>0.24539457989418229</v>
          </cell>
          <cell r="Y20">
            <v>6.7017620954721469E-2</v>
          </cell>
          <cell r="Z20">
            <v>0.14609660710774613</v>
          </cell>
          <cell r="AA20">
            <v>0.12238021906200919</v>
          </cell>
          <cell r="AB20">
            <v>0.46080784248160156</v>
          </cell>
          <cell r="AC20">
            <v>6.1060027203752885E-2</v>
          </cell>
          <cell r="AD20">
            <v>2.371638804573694E-2</v>
          </cell>
          <cell r="AE20">
            <v>2.5745887591448104E-4</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0.99999999999999978</v>
          </cell>
          <cell r="F23">
            <v>1.6705365975130095E-2</v>
          </cell>
          <cell r="G23">
            <v>0.22278222719612598</v>
          </cell>
          <cell r="H23">
            <v>6.0894111271351227E-2</v>
          </cell>
          <cell r="I23">
            <v>0.15018761892157315</v>
          </cell>
          <cell r="J23">
            <v>0.12592571023280558</v>
          </cell>
          <cell r="K23">
            <v>0.48639154643210392</v>
          </cell>
          <cell r="L23">
            <v>6.2591295688628978E-2</v>
          </cell>
          <cell r="M23">
            <v>2.4261908688767559E-2</v>
          </cell>
          <cell r="N23">
            <v>2.7190771167417228E-4</v>
          </cell>
          <cell r="O23">
            <v>1.7592680341238073E-4</v>
          </cell>
          <cell r="P23">
            <v>0</v>
          </cell>
          <cell r="S23" t="str">
            <v>SNP</v>
          </cell>
          <cell r="V23">
            <v>0.99999999999999978</v>
          </cell>
          <cell r="W23">
            <v>1.6705365975130095E-2</v>
          </cell>
          <cell r="X23">
            <v>0.22278222719612598</v>
          </cell>
          <cell r="Y23">
            <v>6.0894111271351227E-2</v>
          </cell>
          <cell r="Z23">
            <v>0.15018761892157312</v>
          </cell>
          <cell r="AA23">
            <v>0.12592571023280555</v>
          </cell>
          <cell r="AB23">
            <v>0.48639154643210392</v>
          </cell>
          <cell r="AC23">
            <v>6.2591295688628978E-2</v>
          </cell>
          <cell r="AD23">
            <v>2.4261908688767559E-2</v>
          </cell>
          <cell r="AE23">
            <v>2.7190771167417228E-4</v>
          </cell>
          <cell r="AF23">
            <v>1.7592680341238073E-4</v>
          </cell>
          <cell r="AG23">
            <v>0</v>
          </cell>
        </row>
        <row r="24">
          <cell r="B24" t="str">
            <v>SSCCT</v>
          </cell>
          <cell r="E24">
            <v>0</v>
          </cell>
          <cell r="F24">
            <v>0</v>
          </cell>
          <cell r="G24">
            <v>0</v>
          </cell>
          <cell r="H24">
            <v>0</v>
          </cell>
          <cell r="I24">
            <v>0</v>
          </cell>
          <cell r="J24">
            <v>0</v>
          </cell>
          <cell r="K24">
            <v>0</v>
          </cell>
          <cell r="L24">
            <v>0</v>
          </cell>
          <cell r="M24">
            <v>0</v>
          </cell>
          <cell r="N24">
            <v>0</v>
          </cell>
          <cell r="O24">
            <v>0</v>
          </cell>
          <cell r="P24">
            <v>0</v>
          </cell>
          <cell r="S24" t="str">
            <v>SSCCT</v>
          </cell>
          <cell r="V24">
            <v>0</v>
          </cell>
          <cell r="W24">
            <v>0</v>
          </cell>
          <cell r="X24">
            <v>0</v>
          </cell>
          <cell r="Y24">
            <v>0</v>
          </cell>
          <cell r="Z24">
            <v>0</v>
          </cell>
          <cell r="AA24">
            <v>0</v>
          </cell>
          <cell r="AB24">
            <v>0</v>
          </cell>
          <cell r="AC24">
            <v>0</v>
          </cell>
          <cell r="AD24">
            <v>0</v>
          </cell>
          <cell r="AE24">
            <v>0</v>
          </cell>
          <cell r="AF24">
            <v>0</v>
          </cell>
          <cell r="AG24">
            <v>0</v>
          </cell>
        </row>
        <row r="25">
          <cell r="B25" t="str">
            <v>SSECT</v>
          </cell>
          <cell r="E25">
            <v>0</v>
          </cell>
          <cell r="F25">
            <v>0</v>
          </cell>
          <cell r="G25">
            <v>0</v>
          </cell>
          <cell r="H25">
            <v>0</v>
          </cell>
          <cell r="I25">
            <v>0</v>
          </cell>
          <cell r="J25">
            <v>0</v>
          </cell>
          <cell r="K25">
            <v>0</v>
          </cell>
          <cell r="L25">
            <v>0</v>
          </cell>
          <cell r="M25">
            <v>0</v>
          </cell>
          <cell r="N25">
            <v>0</v>
          </cell>
          <cell r="O25">
            <v>0</v>
          </cell>
          <cell r="P25">
            <v>0</v>
          </cell>
          <cell r="S25" t="str">
            <v>SSECT</v>
          </cell>
          <cell r="V25">
            <v>0</v>
          </cell>
          <cell r="W25">
            <v>0</v>
          </cell>
          <cell r="X25">
            <v>0</v>
          </cell>
          <cell r="Y25">
            <v>0</v>
          </cell>
          <cell r="Z25">
            <v>0</v>
          </cell>
          <cell r="AA25">
            <v>0</v>
          </cell>
          <cell r="AB25">
            <v>0</v>
          </cell>
          <cell r="AC25">
            <v>0</v>
          </cell>
          <cell r="AD25">
            <v>0</v>
          </cell>
          <cell r="AE25">
            <v>0</v>
          </cell>
          <cell r="AF25">
            <v>0</v>
          </cell>
          <cell r="AG25">
            <v>0</v>
          </cell>
        </row>
        <row r="26">
          <cell r="B26" t="str">
            <v>SSCCH</v>
          </cell>
          <cell r="E26">
            <v>0</v>
          </cell>
          <cell r="F26">
            <v>0</v>
          </cell>
          <cell r="G26">
            <v>0</v>
          </cell>
          <cell r="H26">
            <v>0</v>
          </cell>
          <cell r="I26">
            <v>0</v>
          </cell>
          <cell r="J26">
            <v>0</v>
          </cell>
          <cell r="K26">
            <v>0</v>
          </cell>
          <cell r="L26">
            <v>0</v>
          </cell>
          <cell r="M26">
            <v>0</v>
          </cell>
          <cell r="N26">
            <v>0</v>
          </cell>
          <cell r="O26">
            <v>0</v>
          </cell>
          <cell r="P26">
            <v>0</v>
          </cell>
          <cell r="S26" t="str">
            <v>SSCCH</v>
          </cell>
          <cell r="V26">
            <v>0</v>
          </cell>
          <cell r="W26">
            <v>0</v>
          </cell>
          <cell r="X26">
            <v>0</v>
          </cell>
          <cell r="Y26">
            <v>0</v>
          </cell>
          <cell r="Z26">
            <v>0</v>
          </cell>
          <cell r="AA26">
            <v>0</v>
          </cell>
          <cell r="AB26">
            <v>0</v>
          </cell>
          <cell r="AC26">
            <v>0</v>
          </cell>
          <cell r="AD26">
            <v>0</v>
          </cell>
          <cell r="AE26">
            <v>0</v>
          </cell>
          <cell r="AF26">
            <v>0</v>
          </cell>
          <cell r="AG26">
            <v>0</v>
          </cell>
        </row>
        <row r="27">
          <cell r="B27" t="str">
            <v>SSECH</v>
          </cell>
          <cell r="E27">
            <v>0</v>
          </cell>
          <cell r="F27">
            <v>0</v>
          </cell>
          <cell r="G27">
            <v>0</v>
          </cell>
          <cell r="H27">
            <v>0</v>
          </cell>
          <cell r="I27">
            <v>0</v>
          </cell>
          <cell r="J27">
            <v>0</v>
          </cell>
          <cell r="K27">
            <v>0</v>
          </cell>
          <cell r="L27">
            <v>0</v>
          </cell>
          <cell r="M27">
            <v>0</v>
          </cell>
          <cell r="N27">
            <v>0</v>
          </cell>
          <cell r="O27">
            <v>0</v>
          </cell>
          <cell r="P27">
            <v>0</v>
          </cell>
          <cell r="S27" t="str">
            <v>SSECH</v>
          </cell>
          <cell r="V27">
            <v>0</v>
          </cell>
          <cell r="W27">
            <v>0</v>
          </cell>
          <cell r="X27">
            <v>0</v>
          </cell>
          <cell r="Y27">
            <v>0</v>
          </cell>
          <cell r="Z27">
            <v>0</v>
          </cell>
          <cell r="AA27">
            <v>0</v>
          </cell>
          <cell r="AB27">
            <v>0</v>
          </cell>
          <cell r="AC27">
            <v>0</v>
          </cell>
          <cell r="AD27">
            <v>0</v>
          </cell>
          <cell r="AE27">
            <v>0</v>
          </cell>
          <cell r="AF27">
            <v>0</v>
          </cell>
          <cell r="AG27">
            <v>0</v>
          </cell>
        </row>
        <row r="28">
          <cell r="B28" t="str">
            <v>SSGCH</v>
          </cell>
          <cell r="E28">
            <v>0</v>
          </cell>
          <cell r="F28">
            <v>0</v>
          </cell>
          <cell r="G28">
            <v>0</v>
          </cell>
          <cell r="H28">
            <v>0</v>
          </cell>
          <cell r="I28">
            <v>0</v>
          </cell>
          <cell r="J28">
            <v>0</v>
          </cell>
          <cell r="K28">
            <v>0</v>
          </cell>
          <cell r="L28">
            <v>0</v>
          </cell>
          <cell r="M28">
            <v>0</v>
          </cell>
          <cell r="N28">
            <v>0</v>
          </cell>
          <cell r="O28">
            <v>0</v>
          </cell>
          <cell r="P28">
            <v>0</v>
          </cell>
          <cell r="S28" t="str">
            <v>SSGCH</v>
          </cell>
          <cell r="V28">
            <v>0</v>
          </cell>
          <cell r="W28">
            <v>0</v>
          </cell>
          <cell r="X28">
            <v>0</v>
          </cell>
          <cell r="Y28">
            <v>0</v>
          </cell>
          <cell r="Z28">
            <v>0</v>
          </cell>
          <cell r="AA28">
            <v>0</v>
          </cell>
          <cell r="AB28">
            <v>0</v>
          </cell>
          <cell r="AC28">
            <v>0</v>
          </cell>
          <cell r="AD28">
            <v>0</v>
          </cell>
          <cell r="AE28">
            <v>0</v>
          </cell>
          <cell r="AF28">
            <v>0</v>
          </cell>
          <cell r="AG28">
            <v>0</v>
          </cell>
        </row>
        <row r="29">
          <cell r="B29" t="str">
            <v>SSCP</v>
          </cell>
          <cell r="E29">
            <v>0</v>
          </cell>
          <cell r="F29">
            <v>0</v>
          </cell>
          <cell r="G29">
            <v>0</v>
          </cell>
          <cell r="H29">
            <v>0</v>
          </cell>
          <cell r="I29">
            <v>0</v>
          </cell>
          <cell r="J29">
            <v>0</v>
          </cell>
          <cell r="K29">
            <v>0</v>
          </cell>
          <cell r="L29">
            <v>0</v>
          </cell>
          <cell r="M29">
            <v>0</v>
          </cell>
          <cell r="N29">
            <v>0</v>
          </cell>
          <cell r="O29">
            <v>0</v>
          </cell>
          <cell r="P29">
            <v>0</v>
          </cell>
          <cell r="S29" t="str">
            <v>SSCP</v>
          </cell>
          <cell r="V29">
            <v>0</v>
          </cell>
          <cell r="W29">
            <v>0</v>
          </cell>
          <cell r="X29">
            <v>0</v>
          </cell>
          <cell r="Y29">
            <v>0</v>
          </cell>
          <cell r="Z29">
            <v>0</v>
          </cell>
          <cell r="AA29">
            <v>0</v>
          </cell>
          <cell r="AB29">
            <v>0</v>
          </cell>
          <cell r="AC29">
            <v>0</v>
          </cell>
          <cell r="AD29">
            <v>0</v>
          </cell>
          <cell r="AE29">
            <v>0</v>
          </cell>
          <cell r="AF29">
            <v>0</v>
          </cell>
          <cell r="AG29">
            <v>0</v>
          </cell>
        </row>
        <row r="30">
          <cell r="B30" t="str">
            <v>SSEP</v>
          </cell>
          <cell r="E30">
            <v>0</v>
          </cell>
          <cell r="F30">
            <v>0</v>
          </cell>
          <cell r="G30">
            <v>0</v>
          </cell>
          <cell r="H30">
            <v>0</v>
          </cell>
          <cell r="I30">
            <v>0</v>
          </cell>
          <cell r="J30">
            <v>0</v>
          </cell>
          <cell r="K30">
            <v>0</v>
          </cell>
          <cell r="L30">
            <v>0</v>
          </cell>
          <cell r="M30">
            <v>0</v>
          </cell>
          <cell r="N30">
            <v>0</v>
          </cell>
          <cell r="O30">
            <v>0</v>
          </cell>
          <cell r="P30">
            <v>0</v>
          </cell>
          <cell r="S30" t="str">
            <v>SSEP</v>
          </cell>
          <cell r="V30">
            <v>0</v>
          </cell>
          <cell r="W30">
            <v>0</v>
          </cell>
          <cell r="X30">
            <v>0</v>
          </cell>
          <cell r="Y30">
            <v>0</v>
          </cell>
          <cell r="Z30">
            <v>0</v>
          </cell>
          <cell r="AA30">
            <v>0</v>
          </cell>
          <cell r="AB30">
            <v>0</v>
          </cell>
          <cell r="AC30">
            <v>0</v>
          </cell>
          <cell r="AD30">
            <v>0</v>
          </cell>
          <cell r="AE30">
            <v>0</v>
          </cell>
          <cell r="AF30">
            <v>0</v>
          </cell>
          <cell r="AG30">
            <v>0</v>
          </cell>
        </row>
        <row r="31">
          <cell r="B31" t="str">
            <v>SSGC</v>
          </cell>
          <cell r="E31">
            <v>0</v>
          </cell>
          <cell r="F31">
            <v>0</v>
          </cell>
          <cell r="G31">
            <v>0</v>
          </cell>
          <cell r="H31">
            <v>0</v>
          </cell>
          <cell r="I31">
            <v>0</v>
          </cell>
          <cell r="J31">
            <v>0</v>
          </cell>
          <cell r="K31">
            <v>0</v>
          </cell>
          <cell r="L31">
            <v>0</v>
          </cell>
          <cell r="M31">
            <v>0</v>
          </cell>
          <cell r="N31">
            <v>0</v>
          </cell>
          <cell r="O31">
            <v>0</v>
          </cell>
          <cell r="P31">
            <v>0</v>
          </cell>
          <cell r="S31" t="str">
            <v>SSGC</v>
          </cell>
          <cell r="V31">
            <v>0</v>
          </cell>
          <cell r="W31">
            <v>0</v>
          </cell>
          <cell r="X31">
            <v>0</v>
          </cell>
          <cell r="Y31">
            <v>0</v>
          </cell>
          <cell r="Z31">
            <v>0</v>
          </cell>
          <cell r="AA31">
            <v>0</v>
          </cell>
          <cell r="AB31">
            <v>0</v>
          </cell>
          <cell r="AC31">
            <v>0</v>
          </cell>
          <cell r="AD31">
            <v>0</v>
          </cell>
          <cell r="AE31">
            <v>0</v>
          </cell>
          <cell r="AF31">
            <v>0</v>
          </cell>
          <cell r="AG31">
            <v>0</v>
          </cell>
        </row>
        <row r="32">
          <cell r="B32" t="str">
            <v>SSGCT</v>
          </cell>
          <cell r="E32">
            <v>0</v>
          </cell>
          <cell r="F32">
            <v>0</v>
          </cell>
          <cell r="G32">
            <v>0</v>
          </cell>
          <cell r="H32">
            <v>0</v>
          </cell>
          <cell r="I32">
            <v>0</v>
          </cell>
          <cell r="J32">
            <v>0</v>
          </cell>
          <cell r="K32">
            <v>0</v>
          </cell>
          <cell r="L32">
            <v>0</v>
          </cell>
          <cell r="M32">
            <v>0</v>
          </cell>
          <cell r="N32">
            <v>0</v>
          </cell>
          <cell r="O32">
            <v>0</v>
          </cell>
          <cell r="P32">
            <v>0</v>
          </cell>
          <cell r="S32" t="str">
            <v>SSGCT</v>
          </cell>
          <cell r="V32">
            <v>0</v>
          </cell>
          <cell r="W32">
            <v>0</v>
          </cell>
          <cell r="X32">
            <v>0</v>
          </cell>
          <cell r="Y32">
            <v>0</v>
          </cell>
          <cell r="Z32">
            <v>0</v>
          </cell>
          <cell r="AA32">
            <v>0</v>
          </cell>
          <cell r="AB32">
            <v>0</v>
          </cell>
          <cell r="AC32">
            <v>0</v>
          </cell>
          <cell r="AD32">
            <v>0</v>
          </cell>
          <cell r="AE32">
            <v>0</v>
          </cell>
          <cell r="AF32">
            <v>0</v>
          </cell>
          <cell r="AG32">
            <v>0</v>
          </cell>
        </row>
        <row r="33">
          <cell r="B33" t="str">
            <v>MC</v>
          </cell>
          <cell r="E33">
            <v>0</v>
          </cell>
          <cell r="F33">
            <v>0</v>
          </cell>
          <cell r="G33">
            <v>0</v>
          </cell>
          <cell r="H33">
            <v>0</v>
          </cell>
          <cell r="I33">
            <v>0</v>
          </cell>
          <cell r="J33">
            <v>0</v>
          </cell>
          <cell r="K33">
            <v>0</v>
          </cell>
          <cell r="L33">
            <v>0</v>
          </cell>
          <cell r="M33">
            <v>0</v>
          </cell>
          <cell r="N33">
            <v>0</v>
          </cell>
          <cell r="O33">
            <v>0</v>
          </cell>
          <cell r="P33">
            <v>0</v>
          </cell>
          <cell r="S33" t="str">
            <v>MC</v>
          </cell>
          <cell r="V33">
            <v>0</v>
          </cell>
          <cell r="W33">
            <v>0</v>
          </cell>
          <cell r="X33">
            <v>0</v>
          </cell>
          <cell r="Y33">
            <v>0</v>
          </cell>
          <cell r="Z33">
            <v>0</v>
          </cell>
          <cell r="AA33">
            <v>0</v>
          </cell>
          <cell r="AB33">
            <v>0</v>
          </cell>
          <cell r="AC33">
            <v>0</v>
          </cell>
          <cell r="AD33">
            <v>0</v>
          </cell>
          <cell r="AE33">
            <v>0</v>
          </cell>
          <cell r="AF33">
            <v>0</v>
          </cell>
          <cell r="AG33">
            <v>0</v>
          </cell>
        </row>
        <row r="34">
          <cell r="B34" t="str">
            <v>SNPD</v>
          </cell>
          <cell r="E34">
            <v>0.99999999999999978</v>
          </cell>
          <cell r="F34">
            <v>3.2166307106155832E-2</v>
          </cell>
          <cell r="G34">
            <v>0.26470984033703582</v>
          </cell>
          <cell r="H34">
            <v>6.4409240866138473E-2</v>
          </cell>
          <cell r="I34">
            <v>0.10518884404055925</v>
          </cell>
          <cell r="J34">
            <v>8.6741009258897703E-2</v>
          </cell>
          <cell r="K34">
            <v>0.48367181064876774</v>
          </cell>
          <cell r="L34">
            <v>4.9853957001342805E-2</v>
          </cell>
          <cell r="M34">
            <v>1.8447834781661555E-2</v>
          </cell>
          <cell r="N34">
            <v>0</v>
          </cell>
          <cell r="O34">
            <v>0</v>
          </cell>
          <cell r="P34">
            <v>0</v>
          </cell>
          <cell r="S34" t="str">
            <v>SNPD</v>
          </cell>
          <cell r="V34">
            <v>0.99999999999999978</v>
          </cell>
          <cell r="W34">
            <v>3.2166307106155832E-2</v>
          </cell>
          <cell r="X34">
            <v>0.26470984033703582</v>
          </cell>
          <cell r="Y34">
            <v>6.4409240866138473E-2</v>
          </cell>
          <cell r="Z34">
            <v>0.10518884404055925</v>
          </cell>
          <cell r="AA34">
            <v>8.6741009258897703E-2</v>
          </cell>
          <cell r="AB34">
            <v>0.48367181064876774</v>
          </cell>
          <cell r="AC34">
            <v>4.9853957001342805E-2</v>
          </cell>
          <cell r="AD34">
            <v>1.8447834781661555E-2</v>
          </cell>
          <cell r="AE34">
            <v>0</v>
          </cell>
          <cell r="AF34">
            <v>0</v>
          </cell>
          <cell r="AG34">
            <v>0</v>
          </cell>
        </row>
        <row r="35">
          <cell r="B35" t="str">
            <v>CAGW</v>
          </cell>
          <cell r="E35">
            <v>0.99999999999999978</v>
          </cell>
          <cell r="F35">
            <v>4.0221393563250663E-2</v>
          </cell>
          <cell r="G35">
            <v>0.74400667887033378</v>
          </cell>
          <cell r="H35">
            <v>0.21577192756641544</v>
          </cell>
          <cell r="I35">
            <v>0</v>
          </cell>
          <cell r="J35">
            <v>0</v>
          </cell>
          <cell r="K35">
            <v>0</v>
          </cell>
          <cell r="L35">
            <v>0</v>
          </cell>
          <cell r="M35">
            <v>0</v>
          </cell>
          <cell r="N35">
            <v>0</v>
          </cell>
          <cell r="O35">
            <v>0</v>
          </cell>
          <cell r="P35">
            <v>0</v>
          </cell>
          <cell r="S35" t="str">
            <v>CAGW</v>
          </cell>
          <cell r="V35">
            <v>0.99999999999999978</v>
          </cell>
          <cell r="W35">
            <v>4.0221393563250663E-2</v>
          </cell>
          <cell r="X35">
            <v>0.74400667887033378</v>
          </cell>
          <cell r="Y35">
            <v>0.21577192756641544</v>
          </cell>
          <cell r="Z35">
            <v>0</v>
          </cell>
          <cell r="AA35">
            <v>0</v>
          </cell>
          <cell r="AB35">
            <v>0</v>
          </cell>
          <cell r="AC35">
            <v>0</v>
          </cell>
          <cell r="AD35">
            <v>0</v>
          </cell>
          <cell r="AE35">
            <v>0</v>
          </cell>
          <cell r="AF35">
            <v>0</v>
          </cell>
          <cell r="AG35">
            <v>0</v>
          </cell>
        </row>
        <row r="36">
          <cell r="B36" t="str">
            <v>CAGE</v>
          </cell>
          <cell r="E36">
            <v>1</v>
          </cell>
          <cell r="F36">
            <v>0</v>
          </cell>
          <cell r="G36">
            <v>0</v>
          </cell>
          <cell r="H36">
            <v>0</v>
          </cell>
          <cell r="I36">
            <v>0.22808071036638114</v>
          </cell>
          <cell r="J36">
            <v>0.19192634182345286</v>
          </cell>
          <cell r="K36">
            <v>0.679585064906573</v>
          </cell>
          <cell r="L36">
            <v>9.1819868374911212E-2</v>
          </cell>
          <cell r="M36">
            <v>3.6154368542928278E-2</v>
          </cell>
          <cell r="N36">
            <v>5.1435635213454743E-4</v>
          </cell>
          <cell r="O36">
            <v>0</v>
          </cell>
          <cell r="P36">
            <v>0</v>
          </cell>
          <cell r="S36" t="str">
            <v>CAGE</v>
          </cell>
          <cell r="V36">
            <v>1</v>
          </cell>
          <cell r="W36">
            <v>0</v>
          </cell>
          <cell r="X36">
            <v>0</v>
          </cell>
          <cell r="Y36">
            <v>0</v>
          </cell>
          <cell r="Z36">
            <v>0.22808071036638114</v>
          </cell>
          <cell r="AA36">
            <v>0.19192634182345286</v>
          </cell>
          <cell r="AB36">
            <v>0.679585064906573</v>
          </cell>
          <cell r="AC36">
            <v>9.1819868374911212E-2</v>
          </cell>
          <cell r="AD36">
            <v>3.6154368542928278E-2</v>
          </cell>
          <cell r="AE36">
            <v>5.1435635213454743E-4</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0</v>
          </cell>
          <cell r="G38">
            <v>0</v>
          </cell>
          <cell r="H38">
            <v>0</v>
          </cell>
          <cell r="I38">
            <v>0.24951494229829246</v>
          </cell>
          <cell r="J38">
            <v>0.20895512702142133</v>
          </cell>
          <cell r="K38">
            <v>0.65381720439736279</v>
          </cell>
          <cell r="L38">
            <v>9.6166066298163225E-2</v>
          </cell>
          <cell r="M38">
            <v>4.0559815276871129E-2</v>
          </cell>
          <cell r="N38">
            <v>5.017870061816811E-4</v>
          </cell>
          <cell r="O38">
            <v>0</v>
          </cell>
          <cell r="P38">
            <v>0</v>
          </cell>
          <cell r="S38" t="str">
            <v>DNPGMU</v>
          </cell>
          <cell r="V38">
            <v>1</v>
          </cell>
          <cell r="W38">
            <v>0</v>
          </cell>
          <cell r="X38">
            <v>0</v>
          </cell>
          <cell r="Y38">
            <v>0</v>
          </cell>
          <cell r="Z38">
            <v>0.24951494229829246</v>
          </cell>
          <cell r="AA38">
            <v>0.20895512702142133</v>
          </cell>
          <cell r="AB38">
            <v>0.65381720439736279</v>
          </cell>
          <cell r="AC38">
            <v>9.6166066298163225E-2</v>
          </cell>
          <cell r="AD38">
            <v>4.0559815276871129E-2</v>
          </cell>
          <cell r="AE38">
            <v>5.017870061816811E-4</v>
          </cell>
          <cell r="AF38">
            <v>0</v>
          </cell>
          <cell r="AG38">
            <v>0</v>
          </cell>
        </row>
        <row r="39">
          <cell r="B39" t="str">
            <v>JBG</v>
          </cell>
          <cell r="E39">
            <v>0.99999999999999978</v>
          </cell>
          <cell r="F39">
            <v>4.0221393563250663E-2</v>
          </cell>
          <cell r="G39">
            <v>0.74400667887033378</v>
          </cell>
          <cell r="H39">
            <v>0.21577192756641544</v>
          </cell>
          <cell r="I39">
            <v>0</v>
          </cell>
          <cell r="J39">
            <v>0</v>
          </cell>
          <cell r="K39">
            <v>0</v>
          </cell>
          <cell r="L39">
            <v>0</v>
          </cell>
          <cell r="M39">
            <v>0</v>
          </cell>
          <cell r="N39">
            <v>0</v>
          </cell>
          <cell r="O39">
            <v>0</v>
          </cell>
          <cell r="P39">
            <v>0</v>
          </cell>
          <cell r="S39" t="str">
            <v>JBG</v>
          </cell>
          <cell r="V39">
            <v>0.99999999999999978</v>
          </cell>
          <cell r="W39">
            <v>4.0221393563250663E-2</v>
          </cell>
          <cell r="X39">
            <v>0.74400667887033378</v>
          </cell>
          <cell r="Y39">
            <v>0.21577192756641544</v>
          </cell>
          <cell r="Z39">
            <v>0</v>
          </cell>
          <cell r="AA39">
            <v>0</v>
          </cell>
          <cell r="AB39">
            <v>0</v>
          </cell>
          <cell r="AC39">
            <v>0</v>
          </cell>
          <cell r="AD39">
            <v>0</v>
          </cell>
          <cell r="AE39">
            <v>0</v>
          </cell>
          <cell r="AF39">
            <v>0</v>
          </cell>
          <cell r="AG39">
            <v>0</v>
          </cell>
        </row>
        <row r="40">
          <cell r="B40" t="str">
            <v>JBE</v>
          </cell>
          <cell r="E40">
            <v>1</v>
          </cell>
          <cell r="F40">
            <v>4.2316453873570276E-2</v>
          </cell>
          <cell r="G40">
            <v>0.73176780343328052</v>
          </cell>
          <cell r="H40">
            <v>0.22591574269314921</v>
          </cell>
          <cell r="I40">
            <v>0</v>
          </cell>
          <cell r="J40">
            <v>0</v>
          </cell>
          <cell r="K40">
            <v>0</v>
          </cell>
          <cell r="L40">
            <v>0</v>
          </cell>
          <cell r="M40">
            <v>0</v>
          </cell>
          <cell r="N40">
            <v>0</v>
          </cell>
          <cell r="O40">
            <v>0</v>
          </cell>
          <cell r="P40">
            <v>0</v>
          </cell>
          <cell r="S40" t="str">
            <v>JBE</v>
          </cell>
          <cell r="V40">
            <v>1</v>
          </cell>
          <cell r="W40">
            <v>4.2316453873570276E-2</v>
          </cell>
          <cell r="X40">
            <v>0.73176780343328052</v>
          </cell>
          <cell r="Y40">
            <v>0.22591574269314921</v>
          </cell>
          <cell r="Z40">
            <v>0</v>
          </cell>
          <cell r="AA40">
            <v>0</v>
          </cell>
          <cell r="AB40">
            <v>0</v>
          </cell>
          <cell r="AC40">
            <v>0</v>
          </cell>
          <cell r="AD40">
            <v>0</v>
          </cell>
          <cell r="AE40">
            <v>0</v>
          </cell>
          <cell r="AF40">
            <v>0</v>
          </cell>
          <cell r="AG40">
            <v>0</v>
          </cell>
        </row>
        <row r="41">
          <cell r="B41" t="str">
            <v>WRG</v>
          </cell>
          <cell r="E41">
            <v>0.99999999999999956</v>
          </cell>
          <cell r="F41">
            <v>8.9691890981651486E-3</v>
          </cell>
          <cell r="G41">
            <v>0.1659101289613929</v>
          </cell>
          <cell r="H41">
            <v>4.8116165278445512E-2</v>
          </cell>
          <cell r="I41">
            <v>0.17721974211815469</v>
          </cell>
          <cell r="J41">
            <v>0.14912763446323704</v>
          </cell>
          <cell r="K41">
            <v>0.52804066488844303</v>
          </cell>
          <cell r="L41">
            <v>7.1344452446615983E-2</v>
          </cell>
          <cell r="M41">
            <v>2.8092107654917663E-2</v>
          </cell>
          <cell r="N41">
            <v>3.9965720878233147E-4</v>
          </cell>
          <cell r="O41">
            <v>0</v>
          </cell>
          <cell r="P41">
            <v>0</v>
          </cell>
          <cell r="S41" t="str">
            <v>WRG</v>
          </cell>
          <cell r="V41">
            <v>0.99999999999999956</v>
          </cell>
          <cell r="W41">
            <v>8.9691890981651486E-3</v>
          </cell>
          <cell r="X41">
            <v>0.1659101289613929</v>
          </cell>
          <cell r="Y41">
            <v>4.8116165278445512E-2</v>
          </cell>
          <cell r="Z41">
            <v>0.17721974211815469</v>
          </cell>
          <cell r="AA41">
            <v>0.14912763446323704</v>
          </cell>
          <cell r="AB41">
            <v>0.52804066488844303</v>
          </cell>
          <cell r="AC41">
            <v>7.1344452446615983E-2</v>
          </cell>
          <cell r="AD41">
            <v>2.8092107654917663E-2</v>
          </cell>
          <cell r="AE41">
            <v>3.9965720878233147E-4</v>
          </cell>
          <cell r="AF41">
            <v>0</v>
          </cell>
          <cell r="AG41">
            <v>0</v>
          </cell>
        </row>
        <row r="42">
          <cell r="B42" t="str">
            <v>WRE</v>
          </cell>
          <cell r="E42">
            <v>0.99999999999999989</v>
          </cell>
          <cell r="F42">
            <v>9.436378084687138E-3</v>
          </cell>
          <cell r="G42">
            <v>0.16318091501779358</v>
          </cell>
          <cell r="H42">
            <v>5.0378190235522861E-2</v>
          </cell>
          <cell r="I42">
            <v>0.19387423714043059</v>
          </cell>
          <cell r="J42">
            <v>0.16235907747532549</v>
          </cell>
          <cell r="K42">
            <v>0.50801892088807044</v>
          </cell>
          <cell r="L42">
            <v>7.4721467863289787E-2</v>
          </cell>
          <cell r="M42">
            <v>3.1515159665105097E-2</v>
          </cell>
          <cell r="N42">
            <v>3.8989077020546716E-4</v>
          </cell>
          <cell r="O42">
            <v>0</v>
          </cell>
          <cell r="P42">
            <v>0</v>
          </cell>
          <cell r="S42" t="str">
            <v>WRE</v>
          </cell>
          <cell r="V42">
            <v>0.99999999999999989</v>
          </cell>
          <cell r="W42">
            <v>9.436378084687138E-3</v>
          </cell>
          <cell r="X42">
            <v>0.16318091501779358</v>
          </cell>
          <cell r="Y42">
            <v>5.0378190235522861E-2</v>
          </cell>
          <cell r="Z42">
            <v>0.19387423714043059</v>
          </cell>
          <cell r="AA42">
            <v>0.16235907747532549</v>
          </cell>
          <cell r="AB42">
            <v>0.50801892088807044</v>
          </cell>
          <cell r="AC42">
            <v>7.4721467863289787E-2</v>
          </cell>
          <cell r="AD42">
            <v>3.1515159665105097E-2</v>
          </cell>
          <cell r="AE42">
            <v>3.8989077020546716E-4</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SNPPH-P</v>
          </cell>
          <cell r="E45">
            <v>1.0000000000000004</v>
          </cell>
          <cell r="F45">
            <v>3.3487134562208407E-2</v>
          </cell>
          <cell r="G45">
            <v>0.61943780568748308</v>
          </cell>
          <cell r="H45">
            <v>0.17964528160370571</v>
          </cell>
          <cell r="I45">
            <v>3.7089420970606343E-2</v>
          </cell>
          <cell r="J45">
            <v>3.1210166242483711E-2</v>
          </cell>
          <cell r="K45">
            <v>0.11051095253591414</v>
          </cell>
          <cell r="L45">
            <v>1.4931318593984532E-2</v>
          </cell>
          <cell r="M45">
            <v>5.8792547281226303E-3</v>
          </cell>
          <cell r="N45">
            <v>8.3642230167464525E-5</v>
          </cell>
          <cell r="O45">
            <v>4.8144438159304749E-3</v>
          </cell>
          <cell r="P45">
            <v>0</v>
          </cell>
          <cell r="S45" t="str">
            <v>SNPPH-P</v>
          </cell>
          <cell r="V45">
            <v>1.0000000000000004</v>
          </cell>
          <cell r="W45">
            <v>3.3487134562208407E-2</v>
          </cell>
          <cell r="X45">
            <v>0.61943780568748308</v>
          </cell>
          <cell r="Y45">
            <v>0.17964528160370571</v>
          </cell>
          <cell r="Z45">
            <v>3.7089420970606343E-2</v>
          </cell>
          <cell r="AA45">
            <v>3.1210166242483711E-2</v>
          </cell>
          <cell r="AB45">
            <v>0.11051095253591414</v>
          </cell>
          <cell r="AC45">
            <v>1.4931318593984532E-2</v>
          </cell>
          <cell r="AD45">
            <v>5.8792547281226303E-3</v>
          </cell>
          <cell r="AE45">
            <v>8.3642230167464525E-5</v>
          </cell>
          <cell r="AF45">
            <v>4.8144438159304749E-3</v>
          </cell>
          <cell r="AG45">
            <v>0</v>
          </cell>
        </row>
        <row r="46">
          <cell r="B46" t="str">
            <v>SNPPH-U</v>
          </cell>
          <cell r="E46">
            <v>1.0000000000000004</v>
          </cell>
          <cell r="F46">
            <v>3.3487134562208407E-2</v>
          </cell>
          <cell r="G46">
            <v>0.61943780568748308</v>
          </cell>
          <cell r="H46">
            <v>0.17964528160370571</v>
          </cell>
          <cell r="I46">
            <v>3.7089420970606343E-2</v>
          </cell>
          <cell r="J46">
            <v>3.1210166242483711E-2</v>
          </cell>
          <cell r="K46">
            <v>0.11051095253591414</v>
          </cell>
          <cell r="L46">
            <v>1.4931318593984532E-2</v>
          </cell>
          <cell r="M46">
            <v>5.8792547281226303E-3</v>
          </cell>
          <cell r="N46">
            <v>8.3642230167464525E-5</v>
          </cell>
          <cell r="O46">
            <v>4.8144438159304749E-3</v>
          </cell>
          <cell r="P46">
            <v>0</v>
          </cell>
          <cell r="S46" t="str">
            <v>SNPPH-U</v>
          </cell>
          <cell r="V46">
            <v>1.0000000000000004</v>
          </cell>
          <cell r="W46">
            <v>3.3487134562208407E-2</v>
          </cell>
          <cell r="X46">
            <v>0.61943780568748308</v>
          </cell>
          <cell r="Y46">
            <v>0.17964528160370571</v>
          </cell>
          <cell r="Z46">
            <v>3.7089420970606343E-2</v>
          </cell>
          <cell r="AA46">
            <v>3.1210166242483711E-2</v>
          </cell>
          <cell r="AB46">
            <v>0.11051095253591414</v>
          </cell>
          <cell r="AC46">
            <v>1.4931318593984532E-2</v>
          </cell>
          <cell r="AD46">
            <v>5.8792547281226303E-3</v>
          </cell>
          <cell r="AE46">
            <v>8.3642230167464525E-5</v>
          </cell>
          <cell r="AF46">
            <v>4.8144438159304749E-3</v>
          </cell>
          <cell r="AG46">
            <v>0</v>
          </cell>
        </row>
        <row r="47">
          <cell r="B47" t="str">
            <v>CN</v>
          </cell>
          <cell r="E47">
            <v>1</v>
          </cell>
          <cell r="F47">
            <v>2.396572337770236E-2</v>
          </cell>
          <cell r="G47">
            <v>0.31217058907402434</v>
          </cell>
          <cell r="H47">
            <v>6.9360885492844845E-2</v>
          </cell>
          <cell r="I47">
            <v>7.4226884113355901E-2</v>
          </cell>
          <cell r="J47">
            <v>6.5978668808283791E-2</v>
          </cell>
          <cell r="K47">
            <v>0.47825390355568564</v>
          </cell>
          <cell r="L47">
            <v>4.2022014386386891E-2</v>
          </cell>
          <cell r="M47">
            <v>8.2482153050721166E-3</v>
          </cell>
          <cell r="N47">
            <v>0</v>
          </cell>
          <cell r="O47">
            <v>0</v>
          </cell>
          <cell r="P47">
            <v>0</v>
          </cell>
          <cell r="S47" t="str">
            <v>CN</v>
          </cell>
          <cell r="V47">
            <v>1</v>
          </cell>
          <cell r="W47">
            <v>2.396572337770236E-2</v>
          </cell>
          <cell r="X47">
            <v>0.31217058907402434</v>
          </cell>
          <cell r="Y47">
            <v>6.9360885492844845E-2</v>
          </cell>
          <cell r="Z47">
            <v>7.4226884113355901E-2</v>
          </cell>
          <cell r="AA47">
            <v>6.5978668808283791E-2</v>
          </cell>
          <cell r="AB47">
            <v>0.47825390355568564</v>
          </cell>
          <cell r="AC47">
            <v>4.2022014386386891E-2</v>
          </cell>
          <cell r="AD47">
            <v>8.2482153050721166E-3</v>
          </cell>
          <cell r="AE47">
            <v>0</v>
          </cell>
          <cell r="AF47">
            <v>0</v>
          </cell>
          <cell r="AG47">
            <v>0</v>
          </cell>
        </row>
        <row r="48">
          <cell r="B48" t="str">
            <v>CNP</v>
          </cell>
          <cell r="E48">
            <v>1</v>
          </cell>
          <cell r="F48">
            <v>5.083128335445649E-2</v>
          </cell>
          <cell r="G48">
            <v>0.66211361193098395</v>
          </cell>
          <cell r="H48">
            <v>0.14711439202720292</v>
          </cell>
          <cell r="I48">
            <v>0.13994071268735667</v>
          </cell>
          <cell r="J48">
            <v>0.13994071268735667</v>
          </cell>
          <cell r="K48">
            <v>0</v>
          </cell>
          <cell r="L48">
            <v>0</v>
          </cell>
          <cell r="M48">
            <v>0</v>
          </cell>
          <cell r="N48">
            <v>0</v>
          </cell>
          <cell r="O48">
            <v>0</v>
          </cell>
          <cell r="P48">
            <v>0</v>
          </cell>
          <cell r="S48" t="str">
            <v>CNP</v>
          </cell>
          <cell r="V48">
            <v>1</v>
          </cell>
          <cell r="W48">
            <v>5.083128335445649E-2</v>
          </cell>
          <cell r="X48">
            <v>0.66211361193098395</v>
          </cell>
          <cell r="Y48">
            <v>0.14711439202720292</v>
          </cell>
          <cell r="Z48">
            <v>0.13994071268735667</v>
          </cell>
          <cell r="AA48">
            <v>0.13994071268735667</v>
          </cell>
          <cell r="AB48">
            <v>0</v>
          </cell>
          <cell r="AC48">
            <v>0</v>
          </cell>
          <cell r="AD48">
            <v>0</v>
          </cell>
          <cell r="AE48">
            <v>0</v>
          </cell>
          <cell r="AF48">
            <v>0</v>
          </cell>
          <cell r="AG48">
            <v>0</v>
          </cell>
        </row>
        <row r="49">
          <cell r="B49" t="str">
            <v>CNU</v>
          </cell>
          <cell r="E49">
            <v>1</v>
          </cell>
          <cell r="F49">
            <v>0</v>
          </cell>
          <cell r="G49">
            <v>0</v>
          </cell>
          <cell r="H49">
            <v>0</v>
          </cell>
          <cell r="I49">
            <v>1.5606128057761072E-2</v>
          </cell>
          <cell r="J49">
            <v>0</v>
          </cell>
          <cell r="K49">
            <v>0.90488564943551597</v>
          </cell>
          <cell r="L49">
            <v>7.9508222506723E-2</v>
          </cell>
          <cell r="M49">
            <v>1.5606128057761072E-2</v>
          </cell>
          <cell r="N49">
            <v>0</v>
          </cell>
          <cell r="O49">
            <v>0</v>
          </cell>
          <cell r="P49">
            <v>0</v>
          </cell>
          <cell r="S49" t="str">
            <v>CNU</v>
          </cell>
          <cell r="V49">
            <v>1</v>
          </cell>
          <cell r="W49">
            <v>0</v>
          </cell>
          <cell r="X49">
            <v>0</v>
          </cell>
          <cell r="Y49">
            <v>0</v>
          </cell>
          <cell r="Z49">
            <v>1.5606128057761072E-2</v>
          </cell>
          <cell r="AA49">
            <v>0</v>
          </cell>
          <cell r="AB49">
            <v>0.90488564943551597</v>
          </cell>
          <cell r="AC49">
            <v>7.9508222506723E-2</v>
          </cell>
          <cell r="AD49">
            <v>1.5606128057761072E-2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v>
          </cell>
          <cell r="F53">
            <v>1.3874977903861996E-2</v>
          </cell>
          <cell r="G53">
            <v>0.15872363467254166</v>
          </cell>
          <cell r="H53">
            <v>4.0740955868625077E-2</v>
          </cell>
          <cell r="I53">
            <v>0.18410233385252067</v>
          </cell>
          <cell r="J53">
            <v>0.14963099637243304</v>
          </cell>
          <cell r="K53">
            <v>0.51776572673074961</v>
          </cell>
          <cell r="L53">
            <v>7.5896627518864127E-2</v>
          </cell>
          <cell r="M53">
            <v>3.4471337480087634E-2</v>
          </cell>
          <cell r="N53">
            <v>5.8567825391078569E-3</v>
          </cell>
          <cell r="O53">
            <v>6.2142354373644296E-3</v>
          </cell>
          <cell r="P53">
            <v>-3.1752745236352793E-3</v>
          </cell>
          <cell r="S53" t="str">
            <v>EXCTAX</v>
          </cell>
          <cell r="V53">
            <v>1</v>
          </cell>
          <cell r="W53">
            <v>1.3874977903861996E-2</v>
          </cell>
          <cell r="X53">
            <v>0.15872363467254166</v>
          </cell>
          <cell r="Y53">
            <v>4.0740955868625077E-2</v>
          </cell>
          <cell r="Z53">
            <v>0.18410233385252067</v>
          </cell>
          <cell r="AA53">
            <v>0.14963099637243304</v>
          </cell>
          <cell r="AB53">
            <v>0.51776572673074961</v>
          </cell>
          <cell r="AC53">
            <v>7.5896627518864127E-2</v>
          </cell>
          <cell r="AD53">
            <v>3.4471337480087634E-2</v>
          </cell>
          <cell r="AE53">
            <v>5.8567825391078569E-3</v>
          </cell>
          <cell r="AF53">
            <v>6.2142354373644296E-3</v>
          </cell>
          <cell r="AG53">
            <v>-3.1752745236352793E-3</v>
          </cell>
        </row>
        <row r="54">
          <cell r="B54" t="str">
            <v>INT</v>
          </cell>
          <cell r="E54">
            <v>0.99999999999999978</v>
          </cell>
          <cell r="F54">
            <v>1.6705365975130095E-2</v>
          </cell>
          <cell r="G54">
            <v>0.22278222719612598</v>
          </cell>
          <cell r="H54">
            <v>6.0894111271351227E-2</v>
          </cell>
          <cell r="I54">
            <v>0.15018761892157315</v>
          </cell>
          <cell r="J54">
            <v>0.12592571023280558</v>
          </cell>
          <cell r="K54">
            <v>0.48639154643210392</v>
          </cell>
          <cell r="L54">
            <v>6.2591295688628978E-2</v>
          </cell>
          <cell r="M54">
            <v>2.4261908688767559E-2</v>
          </cell>
          <cell r="N54">
            <v>2.7190771167417228E-4</v>
          </cell>
          <cell r="O54">
            <v>1.7592680341238073E-4</v>
          </cell>
          <cell r="P54">
            <v>0</v>
          </cell>
          <cell r="S54" t="str">
            <v>INT</v>
          </cell>
          <cell r="V54">
            <v>0.99999999999999978</v>
          </cell>
          <cell r="W54">
            <v>1.6705365975130095E-2</v>
          </cell>
          <cell r="X54">
            <v>0.22278222719612598</v>
          </cell>
          <cell r="Y54">
            <v>6.0894111271351227E-2</v>
          </cell>
          <cell r="Z54">
            <v>0.15018761892157312</v>
          </cell>
          <cell r="AA54">
            <v>0.12592571023280555</v>
          </cell>
          <cell r="AB54">
            <v>0.48639154643210392</v>
          </cell>
          <cell r="AC54">
            <v>6.2591295688628978E-2</v>
          </cell>
          <cell r="AD54">
            <v>2.4261908688767559E-2</v>
          </cell>
          <cell r="AE54">
            <v>2.7190771167417228E-4</v>
          </cell>
          <cell r="AF54">
            <v>1.7592680341238073E-4</v>
          </cell>
          <cell r="AG54">
            <v>0</v>
          </cell>
        </row>
        <row r="55">
          <cell r="B55" t="str">
            <v>CIAC</v>
          </cell>
          <cell r="E55">
            <v>0.99999999999999978</v>
          </cell>
          <cell r="F55">
            <v>3.2166307106155832E-2</v>
          </cell>
          <cell r="G55">
            <v>0.26470984033703582</v>
          </cell>
          <cell r="H55">
            <v>6.4409240866138473E-2</v>
          </cell>
          <cell r="I55">
            <v>0.10518884404055924</v>
          </cell>
          <cell r="J55">
            <v>8.6741009258897689E-2</v>
          </cell>
          <cell r="K55">
            <v>0.48367181064876774</v>
          </cell>
          <cell r="L55">
            <v>4.9853957001342805E-2</v>
          </cell>
          <cell r="M55">
            <v>1.8447834781661555E-2</v>
          </cell>
          <cell r="N55">
            <v>0</v>
          </cell>
          <cell r="O55">
            <v>0</v>
          </cell>
          <cell r="P55">
            <v>0</v>
          </cell>
          <cell r="S55" t="str">
            <v>CIAC</v>
          </cell>
          <cell r="V55">
            <v>0.99999999999999978</v>
          </cell>
          <cell r="W55">
            <v>3.2166307106155832E-2</v>
          </cell>
          <cell r="X55">
            <v>0.26470984033703582</v>
          </cell>
          <cell r="Y55">
            <v>6.4409240866138473E-2</v>
          </cell>
          <cell r="Z55">
            <v>0.10518884404055924</v>
          </cell>
          <cell r="AA55">
            <v>8.6741009258897689E-2</v>
          </cell>
          <cell r="AB55">
            <v>0.48367181064876774</v>
          </cell>
          <cell r="AC55">
            <v>4.9853957001342805E-2</v>
          </cell>
          <cell r="AD55">
            <v>1.8447834781661555E-2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DONOTUSE</v>
          </cell>
          <cell r="E57">
            <v>0</v>
          </cell>
          <cell r="F57">
            <v>0</v>
          </cell>
          <cell r="G57">
            <v>0</v>
          </cell>
          <cell r="H57">
            <v>0</v>
          </cell>
          <cell r="I57">
            <v>0</v>
          </cell>
          <cell r="J57">
            <v>0</v>
          </cell>
          <cell r="K57">
            <v>0</v>
          </cell>
          <cell r="L57">
            <v>0</v>
          </cell>
          <cell r="M57">
            <v>0</v>
          </cell>
          <cell r="N57">
            <v>0</v>
          </cell>
          <cell r="O57">
            <v>0</v>
          </cell>
          <cell r="P57">
            <v>0</v>
          </cell>
          <cell r="S57" t="str">
            <v>DONOTUSE</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5.5011454122182536E-2</v>
          </cell>
          <cell r="G58">
            <v>0.34872248339810336</v>
          </cell>
          <cell r="H58">
            <v>0.12556621707988092</v>
          </cell>
          <cell r="I58">
            <v>7.4809587311353745E-2</v>
          </cell>
          <cell r="J58">
            <v>7.4769806884131054E-2</v>
          </cell>
          <cell r="K58">
            <v>0.3418724940531348</v>
          </cell>
          <cell r="L58">
            <v>5.4017764035344577E-2</v>
          </cell>
          <cell r="M58">
            <v>3.9780427222696797E-5</v>
          </cell>
          <cell r="N58">
            <v>0</v>
          </cell>
          <cell r="O58">
            <v>0</v>
          </cell>
          <cell r="P58">
            <v>0</v>
          </cell>
          <cell r="S58" t="str">
            <v>BADDEBT</v>
          </cell>
          <cell r="V58">
            <v>0.99999999999999989</v>
          </cell>
          <cell r="W58">
            <v>5.5011454122182536E-2</v>
          </cell>
          <cell r="X58">
            <v>0.34872248339810336</v>
          </cell>
          <cell r="Y58">
            <v>0.12556621707988092</v>
          </cell>
          <cell r="Z58">
            <v>7.4809587311353745E-2</v>
          </cell>
          <cell r="AA58">
            <v>7.4769806884131054E-2</v>
          </cell>
          <cell r="AB58">
            <v>0.3418724940531348</v>
          </cell>
          <cell r="AC58">
            <v>5.4017764035344577E-2</v>
          </cell>
          <cell r="AD58">
            <v>3.9780427222696797E-5</v>
          </cell>
          <cell r="AE58">
            <v>0</v>
          </cell>
          <cell r="AF58">
            <v>0</v>
          </cell>
          <cell r="AG58">
            <v>0</v>
          </cell>
        </row>
        <row r="59">
          <cell r="B59" t="str">
            <v>DONOTUSE</v>
          </cell>
          <cell r="E59">
            <v>0</v>
          </cell>
          <cell r="F59">
            <v>0</v>
          </cell>
          <cell r="G59">
            <v>0</v>
          </cell>
          <cell r="H59">
            <v>0</v>
          </cell>
          <cell r="I59">
            <v>0</v>
          </cell>
          <cell r="J59">
            <v>0</v>
          </cell>
          <cell r="K59">
            <v>0</v>
          </cell>
          <cell r="L59">
            <v>0</v>
          </cell>
          <cell r="M59">
            <v>0</v>
          </cell>
          <cell r="N59">
            <v>0</v>
          </cell>
          <cell r="O59">
            <v>0</v>
          </cell>
          <cell r="P59">
            <v>0</v>
          </cell>
          <cell r="S59" t="str">
            <v>DONOTUSE</v>
          </cell>
          <cell r="V59">
            <v>0</v>
          </cell>
          <cell r="W59">
            <v>0</v>
          </cell>
          <cell r="X59">
            <v>0</v>
          </cell>
          <cell r="Y59">
            <v>0</v>
          </cell>
          <cell r="Z59">
            <v>0</v>
          </cell>
          <cell r="AA59">
            <v>0</v>
          </cell>
          <cell r="AB59">
            <v>0</v>
          </cell>
          <cell r="AC59">
            <v>0</v>
          </cell>
          <cell r="AD59">
            <v>0</v>
          </cell>
          <cell r="AE59">
            <v>0</v>
          </cell>
          <cell r="AF59">
            <v>0</v>
          </cell>
          <cell r="AG59">
            <v>0</v>
          </cell>
        </row>
        <row r="60">
          <cell r="B60" t="str">
            <v>DONOTUSE</v>
          </cell>
          <cell r="E60">
            <v>0</v>
          </cell>
          <cell r="F60">
            <v>0</v>
          </cell>
          <cell r="G60">
            <v>0</v>
          </cell>
          <cell r="H60">
            <v>0</v>
          </cell>
          <cell r="I60">
            <v>0</v>
          </cell>
          <cell r="J60">
            <v>0</v>
          </cell>
          <cell r="K60">
            <v>0</v>
          </cell>
          <cell r="L60">
            <v>0</v>
          </cell>
          <cell r="M60">
            <v>0</v>
          </cell>
          <cell r="N60">
            <v>0</v>
          </cell>
          <cell r="O60">
            <v>0</v>
          </cell>
          <cell r="P60">
            <v>0</v>
          </cell>
          <cell r="S60" t="str">
            <v>DONOTUSE</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v>
          </cell>
          <cell r="F69">
            <v>9.2827431943933655E-3</v>
          </cell>
          <cell r="G69">
            <v>0.1716191589800608</v>
          </cell>
          <cell r="H69">
            <v>4.9827084109064168E-2</v>
          </cell>
          <cell r="I69">
            <v>0.1751256012008926</v>
          </cell>
          <cell r="J69">
            <v>0.14740067855545069</v>
          </cell>
          <cell r="K69">
            <v>0.52307565192397243</v>
          </cell>
          <cell r="L69">
            <v>7.0675419200088074E-2</v>
          </cell>
          <cell r="M69">
            <v>2.7724922645441904E-2</v>
          </cell>
          <cell r="N69">
            <v>3.943413915286341E-4</v>
          </cell>
          <cell r="O69">
            <v>0</v>
          </cell>
          <cell r="P69">
            <v>0</v>
          </cell>
          <cell r="S69" t="str">
            <v>SNPPS</v>
          </cell>
          <cell r="V69">
            <v>1</v>
          </cell>
          <cell r="W69">
            <v>9.2827431943933655E-3</v>
          </cell>
          <cell r="X69">
            <v>0.1716191589800608</v>
          </cell>
          <cell r="Y69">
            <v>4.9827084109064168E-2</v>
          </cell>
          <cell r="Z69">
            <v>0.1751256012008926</v>
          </cell>
          <cell r="AA69">
            <v>0.14740067855545069</v>
          </cell>
          <cell r="AB69">
            <v>0.52307565192397243</v>
          </cell>
          <cell r="AC69">
            <v>7.0675419200088074E-2</v>
          </cell>
          <cell r="AD69">
            <v>2.7724922645441904E-2</v>
          </cell>
          <cell r="AE69">
            <v>3.943413915286341E-4</v>
          </cell>
          <cell r="AF69">
            <v>0</v>
          </cell>
          <cell r="AG69">
            <v>0</v>
          </cell>
        </row>
        <row r="70">
          <cell r="B70" t="str">
            <v>SNPT</v>
          </cell>
          <cell r="E70">
            <v>0.99999999999999978</v>
          </cell>
          <cell r="F70">
            <v>8.9693077694424812E-3</v>
          </cell>
          <cell r="G70">
            <v>0.16590800640307785</v>
          </cell>
          <cell r="H70">
            <v>4.8118169165483254E-2</v>
          </cell>
          <cell r="I70">
            <v>0.1772214513889962</v>
          </cell>
          <cell r="J70">
            <v>0.14912882083135853</v>
          </cell>
          <cell r="K70">
            <v>0.52803936520485562</v>
          </cell>
          <cell r="L70">
            <v>7.1344039783936136E-2</v>
          </cell>
          <cell r="M70">
            <v>2.8092630557637679E-2</v>
          </cell>
          <cell r="N70">
            <v>3.9966028420816105E-4</v>
          </cell>
          <cell r="O70">
            <v>0</v>
          </cell>
          <cell r="P70">
            <v>0</v>
          </cell>
          <cell r="S70" t="str">
            <v>SNPT</v>
          </cell>
          <cell r="V70">
            <v>0.99999999999999978</v>
          </cell>
          <cell r="W70">
            <v>8.9693077694424812E-3</v>
          </cell>
          <cell r="X70">
            <v>0.16590800640307785</v>
          </cell>
          <cell r="Y70">
            <v>4.8118169165483254E-2</v>
          </cell>
          <cell r="Z70">
            <v>0.1772214513889962</v>
          </cell>
          <cell r="AA70">
            <v>0.14912882083135853</v>
          </cell>
          <cell r="AB70">
            <v>0.52803936520485562</v>
          </cell>
          <cell r="AC70">
            <v>7.1344039783936136E-2</v>
          </cell>
          <cell r="AD70">
            <v>2.8092630557637679E-2</v>
          </cell>
          <cell r="AE70">
            <v>3.9966028420816105E-4</v>
          </cell>
          <cell r="AF70">
            <v>0</v>
          </cell>
          <cell r="AG70">
            <v>0</v>
          </cell>
        </row>
        <row r="71">
          <cell r="B71" t="str">
            <v>SNPP</v>
          </cell>
          <cell r="E71">
            <v>0.99999999999999978</v>
          </cell>
          <cell r="F71">
            <v>1.1965087296786704E-2</v>
          </cell>
          <cell r="G71">
            <v>0.2212882155221515</v>
          </cell>
          <cell r="H71">
            <v>6.4203549994526515E-2</v>
          </cell>
          <cell r="I71">
            <v>0.15996669111478168</v>
          </cell>
          <cell r="J71">
            <v>0.13462849462265628</v>
          </cell>
          <cell r="K71">
            <v>0.47732237320745458</v>
          </cell>
          <cell r="L71">
            <v>6.4492790956904425E-2</v>
          </cell>
          <cell r="M71">
            <v>2.533819649212541E-2</v>
          </cell>
          <cell r="N71">
            <v>3.6042851975264932E-4</v>
          </cell>
          <cell r="O71">
            <v>4.0086338764181421E-4</v>
          </cell>
          <cell r="P71">
            <v>0</v>
          </cell>
          <cell r="S71" t="str">
            <v>SNPP</v>
          </cell>
          <cell r="V71">
            <v>0.99999999999999978</v>
          </cell>
          <cell r="W71">
            <v>1.1965087296786704E-2</v>
          </cell>
          <cell r="X71">
            <v>0.2212882155221515</v>
          </cell>
          <cell r="Y71">
            <v>6.4203549994526515E-2</v>
          </cell>
          <cell r="Z71">
            <v>0.15996669111478165</v>
          </cell>
          <cell r="AA71">
            <v>0.13462849462265625</v>
          </cell>
          <cell r="AB71">
            <v>0.47732237320745458</v>
          </cell>
          <cell r="AC71">
            <v>6.4492790956904425E-2</v>
          </cell>
          <cell r="AD71">
            <v>2.533819649212541E-2</v>
          </cell>
          <cell r="AE71">
            <v>3.6042851975264932E-4</v>
          </cell>
          <cell r="AF71">
            <v>4.0086338764181421E-4</v>
          </cell>
          <cell r="AG71">
            <v>0</v>
          </cell>
        </row>
        <row r="72">
          <cell r="B72" t="str">
            <v>SNPPH</v>
          </cell>
          <cell r="E72">
            <v>1.0000000000000004</v>
          </cell>
          <cell r="F72">
            <v>3.3487134562208407E-2</v>
          </cell>
          <cell r="G72">
            <v>0.61943780568748308</v>
          </cell>
          <cell r="H72">
            <v>0.17964528160370571</v>
          </cell>
          <cell r="I72">
            <v>3.7089420970606343E-2</v>
          </cell>
          <cell r="J72">
            <v>3.1210166242483711E-2</v>
          </cell>
          <cell r="K72">
            <v>0.11051095253591414</v>
          </cell>
          <cell r="L72">
            <v>1.4931318593984532E-2</v>
          </cell>
          <cell r="M72">
            <v>5.8792547281226303E-3</v>
          </cell>
          <cell r="N72">
            <v>8.3642230167464525E-5</v>
          </cell>
          <cell r="O72">
            <v>4.8144438159304749E-3</v>
          </cell>
          <cell r="P72">
            <v>0</v>
          </cell>
          <cell r="S72" t="str">
            <v>SNPPH</v>
          </cell>
          <cell r="V72">
            <v>1.0000000000000004</v>
          </cell>
          <cell r="W72">
            <v>3.3487134562208407E-2</v>
          </cell>
          <cell r="X72">
            <v>0.61943780568748308</v>
          </cell>
          <cell r="Y72">
            <v>0.17964528160370571</v>
          </cell>
          <cell r="Z72">
            <v>3.7089420970606343E-2</v>
          </cell>
          <cell r="AA72">
            <v>3.1210166242483711E-2</v>
          </cell>
          <cell r="AB72">
            <v>0.11051095253591414</v>
          </cell>
          <cell r="AC72">
            <v>1.4931318593984532E-2</v>
          </cell>
          <cell r="AD72">
            <v>5.8792547281226303E-3</v>
          </cell>
          <cell r="AE72">
            <v>8.3642230167464525E-5</v>
          </cell>
          <cell r="AF72">
            <v>4.8144438159304749E-3</v>
          </cell>
          <cell r="AG72">
            <v>0</v>
          </cell>
        </row>
        <row r="73">
          <cell r="B73" t="str">
            <v>SNPPN</v>
          </cell>
          <cell r="E73">
            <v>0.99999999999999978</v>
          </cell>
          <cell r="F73">
            <v>4.0221393563250663E-2</v>
          </cell>
          <cell r="G73">
            <v>0.74400667887033367</v>
          </cell>
          <cell r="H73">
            <v>0.21577192756641544</v>
          </cell>
          <cell r="I73">
            <v>0</v>
          </cell>
          <cell r="J73">
            <v>0</v>
          </cell>
          <cell r="K73">
            <v>0</v>
          </cell>
          <cell r="L73">
            <v>0</v>
          </cell>
          <cell r="M73">
            <v>0</v>
          </cell>
          <cell r="N73">
            <v>0</v>
          </cell>
          <cell r="O73">
            <v>0</v>
          </cell>
          <cell r="P73">
            <v>0</v>
          </cell>
          <cell r="S73" t="str">
            <v>SNPPN</v>
          </cell>
          <cell r="V73">
            <v>0.99999999999999978</v>
          </cell>
          <cell r="W73">
            <v>4.0221393563250663E-2</v>
          </cell>
          <cell r="X73">
            <v>0.74400667887033367</v>
          </cell>
          <cell r="Y73">
            <v>0.21577192756641544</v>
          </cell>
          <cell r="Z73">
            <v>0</v>
          </cell>
          <cell r="AA73">
            <v>0</v>
          </cell>
          <cell r="AB73">
            <v>0</v>
          </cell>
          <cell r="AC73">
            <v>0</v>
          </cell>
          <cell r="AD73">
            <v>0</v>
          </cell>
          <cell r="AE73">
            <v>0</v>
          </cell>
          <cell r="AF73">
            <v>0</v>
          </cell>
          <cell r="AG73">
            <v>0</v>
          </cell>
        </row>
        <row r="74">
          <cell r="B74" t="str">
            <v>SNPPO</v>
          </cell>
          <cell r="E74">
            <v>0.99999999999999956</v>
          </cell>
          <cell r="F74">
            <v>1.105425706511546E-2</v>
          </cell>
          <cell r="G74">
            <v>0.20450524149826391</v>
          </cell>
          <cell r="H74">
            <v>5.9301733317712012E-2</v>
          </cell>
          <cell r="I74">
            <v>0.16539016534676315</v>
          </cell>
          <cell r="J74">
            <v>0.13917323107942714</v>
          </cell>
          <cell r="K74">
            <v>0.49279347679836072</v>
          </cell>
          <cell r="L74">
            <v>6.6582146242223417E-2</v>
          </cell>
          <cell r="M74">
            <v>2.6216934267336022E-2</v>
          </cell>
          <cell r="N74">
            <v>3.7297973156098118E-4</v>
          </cell>
          <cell r="O74">
            <v>0</v>
          </cell>
          <cell r="P74">
            <v>0</v>
          </cell>
          <cell r="S74" t="str">
            <v>SNPPO</v>
          </cell>
          <cell r="V74">
            <v>0.99999999999999956</v>
          </cell>
          <cell r="W74">
            <v>1.105425706511546E-2</v>
          </cell>
          <cell r="X74">
            <v>0.20450524149826391</v>
          </cell>
          <cell r="Y74">
            <v>5.9301733317712012E-2</v>
          </cell>
          <cell r="Z74">
            <v>0.16539016534676315</v>
          </cell>
          <cell r="AA74">
            <v>0.13917323107942714</v>
          </cell>
          <cell r="AB74">
            <v>0.49279347679836072</v>
          </cell>
          <cell r="AC74">
            <v>6.6582146242223417E-2</v>
          </cell>
          <cell r="AD74">
            <v>2.6216934267336022E-2</v>
          </cell>
          <cell r="AE74">
            <v>3.7297973156098118E-4</v>
          </cell>
          <cell r="AF74">
            <v>0</v>
          </cell>
          <cell r="AG74">
            <v>0</v>
          </cell>
        </row>
        <row r="75">
          <cell r="B75" t="str">
            <v>SNPG</v>
          </cell>
          <cell r="E75">
            <v>0.99999999999999967</v>
          </cell>
          <cell r="F75">
            <v>2.2792399203356368E-2</v>
          </cell>
          <cell r="G75">
            <v>0.27474108592549329</v>
          </cell>
          <cell r="H75">
            <v>6.2565290984046798E-2</v>
          </cell>
          <cell r="I75">
            <v>0.1543709199833149</v>
          </cell>
          <cell r="J75">
            <v>0.12776204274480954</v>
          </cell>
          <cell r="K75">
            <v>0.41899523261387844</v>
          </cell>
          <cell r="L75">
            <v>6.6385243191750973E-2</v>
          </cell>
          <cell r="M75">
            <v>2.660887723850535E-2</v>
          </cell>
          <cell r="N75">
            <v>1.4982809815916639E-4</v>
          </cell>
          <cell r="O75">
            <v>0</v>
          </cell>
          <cell r="P75">
            <v>0</v>
          </cell>
          <cell r="S75" t="str">
            <v>SNPG</v>
          </cell>
          <cell r="V75">
            <v>0.99999999999999967</v>
          </cell>
          <cell r="W75">
            <v>2.2792399203356368E-2</v>
          </cell>
          <cell r="X75">
            <v>0.27474108592549329</v>
          </cell>
          <cell r="Y75">
            <v>6.2565290984046798E-2</v>
          </cell>
          <cell r="Z75">
            <v>0.1543709199833149</v>
          </cell>
          <cell r="AA75">
            <v>0.12776204274480954</v>
          </cell>
          <cell r="AB75">
            <v>0.41899523261387844</v>
          </cell>
          <cell r="AC75">
            <v>6.6385243191750973E-2</v>
          </cell>
          <cell r="AD75">
            <v>2.660887723850535E-2</v>
          </cell>
          <cell r="AE75">
            <v>1.4982809815916639E-4</v>
          </cell>
          <cell r="AF75">
            <v>0</v>
          </cell>
          <cell r="AG75">
            <v>0</v>
          </cell>
        </row>
        <row r="76">
          <cell r="B76" t="str">
            <v>SNPI</v>
          </cell>
          <cell r="E76">
            <v>0.99999999999999956</v>
          </cell>
          <cell r="F76">
            <v>2.4793948374876838E-2</v>
          </cell>
          <cell r="G76">
            <v>0.39652666177384771</v>
          </cell>
          <cell r="H76">
            <v>0.11327008566237556</v>
          </cell>
          <cell r="I76">
            <v>0.10581792691408062</v>
          </cell>
          <cell r="J76">
            <v>9.192505346131874E-2</v>
          </cell>
          <cell r="K76">
            <v>0.31059396309446513</v>
          </cell>
          <cell r="L76">
            <v>4.8837031882668747E-2</v>
          </cell>
          <cell r="M76">
            <v>1.3892873452761882E-2</v>
          </cell>
          <cell r="N76">
            <v>1.6038229768481079E-4</v>
          </cell>
          <cell r="O76">
            <v>0</v>
          </cell>
          <cell r="P76">
            <v>0</v>
          </cell>
          <cell r="S76" t="str">
            <v>SNPI</v>
          </cell>
          <cell r="V76">
            <v>0.99999999999999956</v>
          </cell>
          <cell r="W76">
            <v>2.4793948374876838E-2</v>
          </cell>
          <cell r="X76">
            <v>0.39652666177384771</v>
          </cell>
          <cell r="Y76">
            <v>0.11327008566237556</v>
          </cell>
          <cell r="Z76">
            <v>0.10581792691408062</v>
          </cell>
          <cell r="AA76">
            <v>9.192505346131874E-2</v>
          </cell>
          <cell r="AB76">
            <v>0.3105939630944653</v>
          </cell>
          <cell r="AC76">
            <v>4.8837031882668747E-2</v>
          </cell>
          <cell r="AD76">
            <v>1.3892873452761889E-2</v>
          </cell>
          <cell r="AE76">
            <v>1.6038229768481079E-4</v>
          </cell>
          <cell r="AF76">
            <v>0</v>
          </cell>
          <cell r="AG76">
            <v>0</v>
          </cell>
        </row>
        <row r="77">
          <cell r="B77" t="str">
            <v>TROJP</v>
          </cell>
          <cell r="E77">
            <v>1</v>
          </cell>
          <cell r="F77">
            <v>4.0539649258152538E-2</v>
          </cell>
          <cell r="G77">
            <v>0.74214750002576757</v>
          </cell>
          <cell r="H77">
            <v>0.21731285071607995</v>
          </cell>
          <cell r="I77">
            <v>0</v>
          </cell>
          <cell r="J77">
            <v>0</v>
          </cell>
          <cell r="K77">
            <v>0</v>
          </cell>
          <cell r="L77">
            <v>0</v>
          </cell>
          <cell r="M77">
            <v>0</v>
          </cell>
          <cell r="N77">
            <v>0</v>
          </cell>
          <cell r="O77">
            <v>0</v>
          </cell>
          <cell r="P77">
            <v>0</v>
          </cell>
          <cell r="S77" t="str">
            <v>TROJP</v>
          </cell>
          <cell r="V77">
            <v>1</v>
          </cell>
          <cell r="W77">
            <v>4.0539649258152538E-2</v>
          </cell>
          <cell r="X77">
            <v>0.74214750002576757</v>
          </cell>
          <cell r="Y77">
            <v>0.21731285071607995</v>
          </cell>
          <cell r="Z77">
            <v>0</v>
          </cell>
          <cell r="AA77">
            <v>0</v>
          </cell>
          <cell r="AB77">
            <v>0</v>
          </cell>
          <cell r="AC77">
            <v>0</v>
          </cell>
          <cell r="AD77">
            <v>0</v>
          </cell>
          <cell r="AE77">
            <v>0</v>
          </cell>
          <cell r="AF77">
            <v>0</v>
          </cell>
          <cell r="AG77">
            <v>0</v>
          </cell>
        </row>
        <row r="78">
          <cell r="B78" t="str">
            <v>TROJD</v>
          </cell>
          <cell r="E78">
            <v>0.99999999999999989</v>
          </cell>
          <cell r="F78">
            <v>4.0595859645838228E-2</v>
          </cell>
          <cell r="G78">
            <v>0.74181913146770495</v>
          </cell>
          <cell r="H78">
            <v>0.21758500888645674</v>
          </cell>
          <cell r="I78">
            <v>0</v>
          </cell>
          <cell r="J78">
            <v>0</v>
          </cell>
          <cell r="K78">
            <v>0</v>
          </cell>
          <cell r="L78">
            <v>0</v>
          </cell>
          <cell r="M78">
            <v>0</v>
          </cell>
          <cell r="N78">
            <v>0</v>
          </cell>
          <cell r="O78">
            <v>0</v>
          </cell>
          <cell r="P78">
            <v>0</v>
          </cell>
          <cell r="S78" t="str">
            <v>TROJD</v>
          </cell>
          <cell r="V78">
            <v>0.99999999999999989</v>
          </cell>
          <cell r="W78">
            <v>4.0595859645838228E-2</v>
          </cell>
          <cell r="X78">
            <v>0.74181913146770495</v>
          </cell>
          <cell r="Y78">
            <v>0.21758500888645674</v>
          </cell>
          <cell r="Z78">
            <v>0</v>
          </cell>
          <cell r="AA78">
            <v>0</v>
          </cell>
          <cell r="AB78">
            <v>0</v>
          </cell>
          <cell r="AC78">
            <v>0</v>
          </cell>
          <cell r="AD78">
            <v>0</v>
          </cell>
          <cell r="AE78">
            <v>0</v>
          </cell>
          <cell r="AF78">
            <v>0</v>
          </cell>
          <cell r="AG78">
            <v>0</v>
          </cell>
        </row>
        <row r="79">
          <cell r="B79" t="str">
            <v>IBT</v>
          </cell>
          <cell r="E79">
            <v>1</v>
          </cell>
          <cell r="F79">
            <v>1.4833871543636775E-2</v>
          </cell>
          <cell r="G79">
            <v>0.16931932913788039</v>
          </cell>
          <cell r="H79">
            <v>0</v>
          </cell>
          <cell r="I79">
            <v>0.19105928433687169</v>
          </cell>
          <cell r="J79">
            <v>0.15602107847548782</v>
          </cell>
          <cell r="K79">
            <v>0.53699276720559341</v>
          </cell>
          <cell r="L79">
            <v>7.8647152199042503E-2</v>
          </cell>
          <cell r="M79">
            <v>3.503820586138387E-2</v>
          </cell>
          <cell r="N79">
            <v>6.008977886102532E-3</v>
          </cell>
          <cell r="O79">
            <v>6.3889655541241042E-3</v>
          </cell>
          <cell r="P79">
            <v>-3.2503478632512541E-3</v>
          </cell>
          <cell r="S79" t="str">
            <v>IBT</v>
          </cell>
          <cell r="V79">
            <v>1</v>
          </cell>
          <cell r="W79">
            <v>1.4833871543636775E-2</v>
          </cell>
          <cell r="X79">
            <v>0.16931932913788039</v>
          </cell>
          <cell r="Y79">
            <v>0</v>
          </cell>
          <cell r="Z79">
            <v>0.19105928433687169</v>
          </cell>
          <cell r="AA79">
            <v>0.15602107847548782</v>
          </cell>
          <cell r="AB79">
            <v>0.53699276720559341</v>
          </cell>
          <cell r="AC79">
            <v>7.8647152199042503E-2</v>
          </cell>
          <cell r="AD79">
            <v>3.503820586138387E-2</v>
          </cell>
          <cell r="AE79">
            <v>6.008977886102532E-3</v>
          </cell>
          <cell r="AF79">
            <v>6.3889655541241042E-3</v>
          </cell>
          <cell r="AG79">
            <v>-3.2503478632512541E-3</v>
          </cell>
        </row>
        <row r="80">
          <cell r="B80" t="str">
            <v>DITEXP</v>
          </cell>
          <cell r="E80">
            <v>1</v>
          </cell>
          <cell r="F80">
            <v>1.9141955588282758E-2</v>
          </cell>
          <cell r="G80">
            <v>0.27398036455512026</v>
          </cell>
          <cell r="H80">
            <v>3.2100059840287035E-2</v>
          </cell>
          <cell r="I80">
            <v>0.14768838059234202</v>
          </cell>
          <cell r="J80">
            <v>0.12117948257707835</v>
          </cell>
          <cell r="K80">
            <v>0.41769949533400635</v>
          </cell>
          <cell r="L80">
            <v>4.9355006141802826E-2</v>
          </cell>
          <cell r="M80">
            <v>2.6508898015263672E-2</v>
          </cell>
          <cell r="N80">
            <v>3.2247311804357438E-3</v>
          </cell>
          <cell r="O80">
            <v>0</v>
          </cell>
          <cell r="P80">
            <v>5.6810006767722993E-2</v>
          </cell>
          <cell r="S80" t="str">
            <v>DITEXP</v>
          </cell>
          <cell r="V80">
            <v>1</v>
          </cell>
          <cell r="W80">
            <v>1.9141955588282758E-2</v>
          </cell>
          <cell r="X80">
            <v>0.27398036455512026</v>
          </cell>
          <cell r="Y80">
            <v>3.2100059840287035E-2</v>
          </cell>
          <cell r="Z80">
            <v>0.14768838059234202</v>
          </cell>
          <cell r="AA80">
            <v>0.12117948257707835</v>
          </cell>
          <cell r="AB80">
            <v>0.41769949533400635</v>
          </cell>
          <cell r="AC80">
            <v>4.9355006141802826E-2</v>
          </cell>
          <cell r="AD80">
            <v>2.6508898015263672E-2</v>
          </cell>
          <cell r="AE80">
            <v>3.2247311804357438E-3</v>
          </cell>
          <cell r="AF80">
            <v>0</v>
          </cell>
          <cell r="AG80">
            <v>5.6810006767722993E-2</v>
          </cell>
        </row>
        <row r="81">
          <cell r="B81" t="str">
            <v>DITBAL</v>
          </cell>
          <cell r="E81">
            <v>1.0000000000000002</v>
          </cell>
          <cell r="F81">
            <v>2.1630537183574945E-2</v>
          </cell>
          <cell r="G81">
            <v>0.25790773197118433</v>
          </cell>
          <cell r="H81">
            <v>6.230340034346115E-2</v>
          </cell>
          <cell r="I81">
            <v>0.14163364681816537</v>
          </cell>
          <cell r="J81">
            <v>0.11698488131645093</v>
          </cell>
          <cell r="K81">
            <v>0.44252252928700953</v>
          </cell>
          <cell r="L81">
            <v>5.6403984232767691E-2</v>
          </cell>
          <cell r="M81">
            <v>2.4648765501714423E-2</v>
          </cell>
          <cell r="N81">
            <v>2.4503289568374872E-3</v>
          </cell>
          <cell r="O81">
            <v>0</v>
          </cell>
          <cell r="P81">
            <v>1.5147841206999555E-2</v>
          </cell>
          <cell r="S81" t="str">
            <v>DITBAL</v>
          </cell>
          <cell r="V81">
            <v>1.0000000000000002</v>
          </cell>
          <cell r="W81">
            <v>2.1630537183574945E-2</v>
          </cell>
          <cell r="X81">
            <v>0.25790773197118433</v>
          </cell>
          <cell r="Y81">
            <v>6.230340034346115E-2</v>
          </cell>
          <cell r="Z81">
            <v>0.14163364681816537</v>
          </cell>
          <cell r="AA81">
            <v>0.11698488131645093</v>
          </cell>
          <cell r="AB81">
            <v>0.44252252928700953</v>
          </cell>
          <cell r="AC81">
            <v>5.6403984232767691E-2</v>
          </cell>
          <cell r="AD81">
            <v>2.4648765501714423E-2</v>
          </cell>
          <cell r="AE81">
            <v>2.4503289568374872E-3</v>
          </cell>
          <cell r="AF81">
            <v>0</v>
          </cell>
          <cell r="AG81">
            <v>1.5147841206999555E-2</v>
          </cell>
        </row>
        <row r="82">
          <cell r="B82" t="str">
            <v>TAXDEPR</v>
          </cell>
          <cell r="E82">
            <v>1</v>
          </cell>
          <cell r="F82">
            <v>2.0144055912659466E-2</v>
          </cell>
          <cell r="G82">
            <v>0.26209488862536612</v>
          </cell>
          <cell r="H82">
            <v>6.4357257992723779E-2</v>
          </cell>
          <cell r="I82">
            <v>0.13662324641586651</v>
          </cell>
          <cell r="J82">
            <v>0.11360766771624321</v>
          </cell>
          <cell r="K82">
            <v>0.44702671775339242</v>
          </cell>
          <cell r="L82">
            <v>5.6920030195302382E-2</v>
          </cell>
          <cell r="M82">
            <v>2.3015578699623306E-2</v>
          </cell>
          <cell r="N82">
            <v>2.3226762790546718E-4</v>
          </cell>
          <cell r="O82">
            <v>0</v>
          </cell>
          <cell r="P82">
            <v>1.2601535476783873E-2</v>
          </cell>
          <cell r="S82" t="str">
            <v>TAXDEPR</v>
          </cell>
          <cell r="V82">
            <v>1</v>
          </cell>
          <cell r="W82">
            <v>2.0144055912659466E-2</v>
          </cell>
          <cell r="X82">
            <v>0.26209488862536612</v>
          </cell>
          <cell r="Y82">
            <v>6.4357257992723779E-2</v>
          </cell>
          <cell r="Z82">
            <v>0.13662324641586651</v>
          </cell>
          <cell r="AA82">
            <v>0.11360766771624321</v>
          </cell>
          <cell r="AB82">
            <v>0.44702671775339242</v>
          </cell>
          <cell r="AC82">
            <v>5.6920030195302382E-2</v>
          </cell>
          <cell r="AD82">
            <v>2.3015578699623306E-2</v>
          </cell>
          <cell r="AE82">
            <v>2.3226762790546718E-4</v>
          </cell>
          <cell r="AF82">
            <v>0</v>
          </cell>
          <cell r="AG82">
            <v>1.2601535476783873E-2</v>
          </cell>
        </row>
        <row r="83">
          <cell r="B83" t="str">
            <v>DONOTUSE</v>
          </cell>
          <cell r="E83">
            <v>0</v>
          </cell>
          <cell r="F83">
            <v>0</v>
          </cell>
          <cell r="G83">
            <v>0</v>
          </cell>
          <cell r="H83">
            <v>0</v>
          </cell>
          <cell r="I83">
            <v>0</v>
          </cell>
          <cell r="J83">
            <v>0</v>
          </cell>
          <cell r="K83">
            <v>0</v>
          </cell>
          <cell r="L83">
            <v>0</v>
          </cell>
          <cell r="M83">
            <v>0</v>
          </cell>
          <cell r="N83">
            <v>0</v>
          </cell>
          <cell r="O83">
            <v>0</v>
          </cell>
          <cell r="P83">
            <v>0</v>
          </cell>
          <cell r="S83" t="str">
            <v>DONOTUSE</v>
          </cell>
          <cell r="V83">
            <v>0</v>
          </cell>
          <cell r="W83">
            <v>0</v>
          </cell>
          <cell r="X83">
            <v>0</v>
          </cell>
          <cell r="Y83">
            <v>0</v>
          </cell>
          <cell r="Z83">
            <v>0</v>
          </cell>
          <cell r="AA83">
            <v>0</v>
          </cell>
          <cell r="AB83">
            <v>0</v>
          </cell>
          <cell r="AC83">
            <v>0</v>
          </cell>
          <cell r="AD83">
            <v>0</v>
          </cell>
          <cell r="AE83">
            <v>0</v>
          </cell>
          <cell r="AF83">
            <v>0</v>
          </cell>
          <cell r="AG83">
            <v>0</v>
          </cell>
        </row>
        <row r="84">
          <cell r="B84" t="str">
            <v>DONOTUSE</v>
          </cell>
          <cell r="E84">
            <v>0</v>
          </cell>
          <cell r="F84">
            <v>0</v>
          </cell>
          <cell r="G84">
            <v>0</v>
          </cell>
          <cell r="H84">
            <v>0</v>
          </cell>
          <cell r="I84">
            <v>0</v>
          </cell>
          <cell r="J84">
            <v>0</v>
          </cell>
          <cell r="K84">
            <v>0</v>
          </cell>
          <cell r="L84">
            <v>0</v>
          </cell>
          <cell r="M84">
            <v>0</v>
          </cell>
          <cell r="N84">
            <v>0</v>
          </cell>
          <cell r="O84">
            <v>0</v>
          </cell>
          <cell r="P84">
            <v>0</v>
          </cell>
          <cell r="S84" t="str">
            <v>DONOTUSE</v>
          </cell>
          <cell r="V84">
            <v>0</v>
          </cell>
          <cell r="W84">
            <v>0</v>
          </cell>
          <cell r="X84">
            <v>0</v>
          </cell>
          <cell r="Y84">
            <v>0</v>
          </cell>
          <cell r="Z84">
            <v>0</v>
          </cell>
          <cell r="AA84">
            <v>0</v>
          </cell>
          <cell r="AB84">
            <v>0</v>
          </cell>
          <cell r="AC84">
            <v>0</v>
          </cell>
          <cell r="AD84">
            <v>0</v>
          </cell>
          <cell r="AE84">
            <v>0</v>
          </cell>
          <cell r="AF84">
            <v>0</v>
          </cell>
          <cell r="AG84">
            <v>0</v>
          </cell>
        </row>
        <row r="85">
          <cell r="B85" t="str">
            <v>DONOTUSE</v>
          </cell>
          <cell r="E85">
            <v>0</v>
          </cell>
          <cell r="F85">
            <v>0</v>
          </cell>
          <cell r="G85">
            <v>0</v>
          </cell>
          <cell r="H85">
            <v>0</v>
          </cell>
          <cell r="I85">
            <v>0</v>
          </cell>
          <cell r="J85">
            <v>0</v>
          </cell>
          <cell r="K85">
            <v>0</v>
          </cell>
          <cell r="L85">
            <v>0</v>
          </cell>
          <cell r="M85">
            <v>0</v>
          </cell>
          <cell r="N85">
            <v>0</v>
          </cell>
          <cell r="O85">
            <v>0</v>
          </cell>
          <cell r="P85">
            <v>0</v>
          </cell>
          <cell r="S85" t="str">
            <v>DONOTUSE</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1.0000000000000002</v>
          </cell>
          <cell r="F86">
            <v>2.0326497019931354E-2</v>
          </cell>
          <cell r="G86">
            <v>0.24126829316056372</v>
          </cell>
          <cell r="H86">
            <v>6.7702726582684086E-2</v>
          </cell>
          <cell r="I86">
            <v>0.15559703717655377</v>
          </cell>
          <cell r="J86">
            <v>0.13004986105120714</v>
          </cell>
          <cell r="K86">
            <v>0.45370817403988534</v>
          </cell>
          <cell r="L86">
            <v>6.1118886103001542E-2</v>
          </cell>
          <cell r="M86">
            <v>2.5547176125346637E-2</v>
          </cell>
          <cell r="N86">
            <v>2.7838591738025713E-4</v>
          </cell>
          <cell r="O86">
            <v>0</v>
          </cell>
          <cell r="P86">
            <v>0</v>
          </cell>
          <cell r="S86" t="str">
            <v>SCHMDEXP</v>
          </cell>
          <cell r="V86">
            <v>1.0000000000000002</v>
          </cell>
          <cell r="W86">
            <v>2.0326497019931354E-2</v>
          </cell>
          <cell r="X86">
            <v>0.24126829316056372</v>
          </cell>
          <cell r="Y86">
            <v>6.7702726582684086E-2</v>
          </cell>
          <cell r="Z86">
            <v>0.15559703717655377</v>
          </cell>
          <cell r="AA86">
            <v>0.13004986105120714</v>
          </cell>
          <cell r="AB86">
            <v>0.45370817403988534</v>
          </cell>
          <cell r="AC86">
            <v>6.1118886103001542E-2</v>
          </cell>
          <cell r="AD86">
            <v>2.5547176125346637E-2</v>
          </cell>
          <cell r="AE86">
            <v>2.7838591738025713E-4</v>
          </cell>
          <cell r="AF86">
            <v>0</v>
          </cell>
          <cell r="AG86">
            <v>0</v>
          </cell>
        </row>
        <row r="87">
          <cell r="B87" t="str">
            <v>SCHMAEXP</v>
          </cell>
          <cell r="E87">
            <v>1</v>
          </cell>
          <cell r="F87">
            <v>2.2175508678545796E-2</v>
          </cell>
          <cell r="G87">
            <v>0.34384806207387381</v>
          </cell>
          <cell r="H87">
            <v>9.5458176953271842E-2</v>
          </cell>
          <cell r="I87">
            <v>0.10919330131642677</v>
          </cell>
          <cell r="J87">
            <v>9.3020351842534418E-2</v>
          </cell>
          <cell r="K87">
            <v>0.30231401941105657</v>
          </cell>
          <cell r="L87">
            <v>4.5126429140685001E-2</v>
          </cell>
          <cell r="M87">
            <v>1.6172949473892351E-2</v>
          </cell>
          <cell r="N87">
            <v>1.909945021745151E-4</v>
          </cell>
          <cell r="O87">
            <v>8.1693507923965708E-2</v>
          </cell>
          <cell r="P87">
            <v>0</v>
          </cell>
          <cell r="S87" t="str">
            <v>SCHMAEXP</v>
          </cell>
          <cell r="V87">
            <v>1</v>
          </cell>
          <cell r="W87">
            <v>2.2175508678545796E-2</v>
          </cell>
          <cell r="X87">
            <v>0.34384806207387381</v>
          </cell>
          <cell r="Y87">
            <v>9.5458176953271842E-2</v>
          </cell>
          <cell r="Z87">
            <v>0.10919330131642677</v>
          </cell>
          <cell r="AA87">
            <v>9.3020351842534418E-2</v>
          </cell>
          <cell r="AB87">
            <v>0.30231401941105657</v>
          </cell>
          <cell r="AC87">
            <v>4.5126429140685001E-2</v>
          </cell>
          <cell r="AD87">
            <v>1.6172949473892351E-2</v>
          </cell>
          <cell r="AE87">
            <v>1.909945021745151E-4</v>
          </cell>
          <cell r="AF87">
            <v>8.1693507923965708E-2</v>
          </cell>
          <cell r="AG87">
            <v>0</v>
          </cell>
        </row>
        <row r="88">
          <cell r="B88" t="str">
            <v>SGCT</v>
          </cell>
          <cell r="E88">
            <v>0.99999999999999989</v>
          </cell>
          <cell r="F88">
            <v>1.4174545503952991E-2</v>
          </cell>
          <cell r="G88">
            <v>0.25557623928766454</v>
          </cell>
          <cell r="H88">
            <v>7.8137623299029887E-2</v>
          </cell>
          <cell r="I88">
            <v>0.15143295384347924</v>
          </cell>
          <cell r="J88">
            <v>0.12704206729711748</v>
          </cell>
          <cell r="K88">
            <v>0.4414034312927092</v>
          </cell>
          <cell r="L88">
            <v>5.9275206773164155E-2</v>
          </cell>
          <cell r="M88">
            <v>2.4390886546361772E-2</v>
          </cell>
          <cell r="N88">
            <v>0</v>
          </cell>
          <cell r="O88">
            <v>0</v>
          </cell>
          <cell r="P88">
            <v>0</v>
          </cell>
          <cell r="S88" t="str">
            <v>SGCT</v>
          </cell>
          <cell r="V88">
            <v>0.99999999999999989</v>
          </cell>
          <cell r="W88">
            <v>1.4174545503952991E-2</v>
          </cell>
          <cell r="X88">
            <v>0.25557623928766454</v>
          </cell>
          <cell r="Y88">
            <v>7.8137623299029887E-2</v>
          </cell>
          <cell r="Z88">
            <v>0.15143295384347924</v>
          </cell>
          <cell r="AA88">
            <v>0.12704206729711748</v>
          </cell>
          <cell r="AB88">
            <v>0.4414034312927092</v>
          </cell>
          <cell r="AC88">
            <v>5.9275206773164155E-2</v>
          </cell>
          <cell r="AD88">
            <v>2.4390886546361772E-2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sheetData sheetId="37"/>
      <sheetData sheetId="38"/>
      <sheetData sheetId="39"/>
      <sheetData sheetId="40"/>
      <sheetData sheetId="41" refreshError="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2"/>
  <sheetViews>
    <sheetView tabSelected="1" view="pageBreakPreview" zoomScale="85" zoomScaleNormal="100" zoomScaleSheetLayoutView="85" workbookViewId="0"/>
  </sheetViews>
  <sheetFormatPr defaultColWidth="8.75" defaultRowHeight="12.75"/>
  <cols>
    <col min="1" max="1" width="2.25" style="4" customWidth="1"/>
    <col min="2" max="2" width="2.75" style="4" customWidth="1"/>
    <col min="3" max="3" width="28.75" style="4" customWidth="1"/>
    <col min="4" max="4" width="8.5" style="4" customWidth="1"/>
    <col min="5" max="5" width="4.125" style="4" customWidth="1"/>
    <col min="6" max="6" width="11" style="4" bestFit="1" customWidth="1"/>
    <col min="7" max="7" width="7.375" style="4" bestFit="1" customWidth="1"/>
    <col min="8" max="8" width="9.375" style="4" bestFit="1" customWidth="1"/>
    <col min="9" max="9" width="11.875" style="4" bestFit="1" customWidth="1"/>
    <col min="10" max="10" width="7.25" style="4" customWidth="1"/>
    <col min="11" max="12" width="8.75" style="4"/>
    <col min="13" max="13" width="9.875" style="4" bestFit="1" customWidth="1"/>
    <col min="14" max="16384" width="8.75" style="4"/>
  </cols>
  <sheetData>
    <row r="1" spans="1:13" ht="12" customHeight="1">
      <c r="B1" s="7" t="s">
        <v>23</v>
      </c>
      <c r="D1" s="2"/>
      <c r="E1" s="2"/>
      <c r="F1" s="2"/>
      <c r="G1" s="2"/>
      <c r="H1" s="2"/>
      <c r="I1" s="2" t="s">
        <v>12</v>
      </c>
      <c r="J1" s="29">
        <v>4.5999999999999996</v>
      </c>
    </row>
    <row r="2" spans="1:13" ht="12" customHeight="1">
      <c r="B2" s="1" t="s">
        <v>220</v>
      </c>
      <c r="D2" s="2"/>
      <c r="E2" s="2"/>
      <c r="F2" s="2"/>
      <c r="G2" s="2"/>
      <c r="H2" s="2"/>
      <c r="I2" s="2"/>
      <c r="J2" s="8"/>
    </row>
    <row r="3" spans="1:13" ht="12" customHeight="1">
      <c r="B3" s="1" t="s">
        <v>24</v>
      </c>
      <c r="D3" s="2"/>
      <c r="E3" s="2"/>
      <c r="F3" s="2"/>
      <c r="G3" s="2"/>
      <c r="H3" s="2"/>
      <c r="I3" s="2"/>
      <c r="J3" s="8"/>
    </row>
    <row r="4" spans="1:13" ht="12" customHeight="1">
      <c r="D4" s="2"/>
      <c r="E4" s="2"/>
      <c r="F4" s="2"/>
      <c r="G4" s="2"/>
      <c r="H4" s="2"/>
      <c r="I4" s="2"/>
      <c r="J4" s="8"/>
    </row>
    <row r="5" spans="1:13" ht="12" customHeight="1">
      <c r="D5" s="2"/>
      <c r="E5" s="2"/>
      <c r="F5" s="2"/>
      <c r="G5" s="2"/>
      <c r="H5" s="2"/>
      <c r="I5" s="2"/>
      <c r="J5" s="8"/>
    </row>
    <row r="6" spans="1:13" ht="12" customHeight="1">
      <c r="D6" s="2"/>
      <c r="E6" s="2"/>
      <c r="F6" s="2" t="s">
        <v>13</v>
      </c>
      <c r="G6" s="2"/>
      <c r="H6" s="71"/>
      <c r="I6" s="2" t="s">
        <v>102</v>
      </c>
      <c r="J6" s="8"/>
    </row>
    <row r="7" spans="1:13" ht="12" customHeight="1">
      <c r="D7" s="9" t="s">
        <v>14</v>
      </c>
      <c r="E7" s="9" t="s">
        <v>15</v>
      </c>
      <c r="F7" s="9" t="s">
        <v>16</v>
      </c>
      <c r="G7" s="9" t="s">
        <v>17</v>
      </c>
      <c r="H7" s="9" t="s">
        <v>18</v>
      </c>
      <c r="I7" s="9" t="s">
        <v>19</v>
      </c>
      <c r="J7" s="10" t="s">
        <v>20</v>
      </c>
    </row>
    <row r="8" spans="1:13" ht="12" customHeight="1">
      <c r="A8" s="5"/>
      <c r="B8" s="11" t="s">
        <v>21</v>
      </c>
      <c r="C8" s="5"/>
      <c r="D8" s="26"/>
      <c r="E8" s="26"/>
      <c r="F8" s="26"/>
      <c r="G8" s="26"/>
      <c r="H8" s="26"/>
      <c r="I8" s="26"/>
      <c r="J8" s="8"/>
    </row>
    <row r="9" spans="1:13" ht="12" customHeight="1">
      <c r="A9" s="5"/>
      <c r="C9" s="5"/>
      <c r="D9" s="26"/>
      <c r="E9" s="26"/>
      <c r="F9" s="12"/>
      <c r="G9" s="26"/>
      <c r="H9" s="26"/>
      <c r="I9" s="12"/>
      <c r="J9" s="8"/>
    </row>
    <row r="10" spans="1:13" ht="12" customHeight="1">
      <c r="A10" s="13"/>
      <c r="B10" s="69" t="s">
        <v>225</v>
      </c>
      <c r="C10" s="5"/>
      <c r="D10" s="26"/>
      <c r="E10" s="26"/>
      <c r="F10" s="27"/>
      <c r="G10" s="26"/>
      <c r="H10" s="14"/>
      <c r="I10" s="27"/>
    </row>
    <row r="11" spans="1:13" ht="12.75" customHeight="1">
      <c r="A11" s="5"/>
      <c r="C11" s="4" t="s">
        <v>228</v>
      </c>
      <c r="D11" s="26">
        <v>930</v>
      </c>
      <c r="E11" s="26" t="s">
        <v>101</v>
      </c>
      <c r="F11" s="27">
        <f>-'Page 4.6.1 - 4.6.3'!G220</f>
        <v>-1665097.4000000001</v>
      </c>
      <c r="G11" s="26" t="s">
        <v>2</v>
      </c>
      <c r="H11" s="66">
        <v>6.7017620954721469E-2</v>
      </c>
      <c r="I11" s="27">
        <f>F11*H11</f>
        <v>-111590.86640589224</v>
      </c>
      <c r="J11" s="8" t="s">
        <v>230</v>
      </c>
      <c r="M11" s="15"/>
    </row>
    <row r="12" spans="1:13" ht="12.75" customHeight="1">
      <c r="A12" s="5"/>
      <c r="C12" s="4" t="s">
        <v>228</v>
      </c>
      <c r="D12" s="26">
        <v>930</v>
      </c>
      <c r="E12" s="26" t="s">
        <v>101</v>
      </c>
      <c r="F12" s="27">
        <f>-'Page 4.6.1 - 4.6.3'!G221</f>
        <v>-6980</v>
      </c>
      <c r="G12" s="26" t="s">
        <v>8</v>
      </c>
      <c r="H12" s="66" t="s">
        <v>222</v>
      </c>
      <c r="I12" s="27">
        <f>F12</f>
        <v>-6980</v>
      </c>
      <c r="J12" s="8" t="s">
        <v>230</v>
      </c>
      <c r="M12" s="15"/>
    </row>
    <row r="13" spans="1:13" ht="15" customHeight="1" thickBot="1">
      <c r="A13" s="5"/>
      <c r="B13" s="70" t="s">
        <v>226</v>
      </c>
      <c r="C13" s="5"/>
      <c r="D13" s="26"/>
      <c r="E13" s="26"/>
      <c r="F13" s="16">
        <f>SUM(F11:F12)</f>
        <v>-1672077.4000000001</v>
      </c>
      <c r="H13" s="67"/>
      <c r="I13" s="16">
        <f>SUM(I11:I12)</f>
        <v>-118570.86640589224</v>
      </c>
      <c r="J13" s="8"/>
      <c r="K13" s="15"/>
      <c r="M13" s="15"/>
    </row>
    <row r="14" spans="1:13" ht="12" customHeight="1" thickTop="1">
      <c r="A14" s="5"/>
      <c r="B14" s="5"/>
      <c r="C14" s="5"/>
      <c r="D14" s="26"/>
      <c r="E14" s="26"/>
      <c r="F14" s="27"/>
      <c r="G14" s="2"/>
      <c r="H14" s="66"/>
      <c r="I14" s="27"/>
      <c r="J14" s="8"/>
      <c r="K14" s="15"/>
      <c r="M14" s="15"/>
    </row>
    <row r="15" spans="1:13" ht="12" customHeight="1">
      <c r="A15" s="5"/>
      <c r="B15" s="68" t="s">
        <v>224</v>
      </c>
      <c r="C15" s="5"/>
      <c r="D15" s="26"/>
      <c r="E15" s="26"/>
      <c r="F15" s="27"/>
      <c r="G15" s="26"/>
      <c r="H15" s="67"/>
      <c r="I15" s="27"/>
      <c r="J15" s="8"/>
      <c r="M15" s="15"/>
    </row>
    <row r="16" spans="1:13" ht="12" customHeight="1">
      <c r="A16" s="2"/>
      <c r="C16" s="17" t="s">
        <v>229</v>
      </c>
      <c r="D16" s="26">
        <v>930</v>
      </c>
      <c r="E16" s="26" t="s">
        <v>101</v>
      </c>
      <c r="F16" s="27">
        <f>'Page 4.6.1 - 4.6.3'!G226</f>
        <v>1319717.32</v>
      </c>
      <c r="G16" s="2" t="s">
        <v>2</v>
      </c>
      <c r="H16" s="66">
        <v>6.7017620954721469E-2</v>
      </c>
      <c r="I16" s="27">
        <f>F16*H16</f>
        <v>88444.315119140869</v>
      </c>
      <c r="J16" s="8" t="s">
        <v>230</v>
      </c>
    </row>
    <row r="17" spans="1:11" ht="12" customHeight="1">
      <c r="A17" s="5"/>
      <c r="C17" s="17" t="s">
        <v>229</v>
      </c>
      <c r="D17" s="26">
        <v>930</v>
      </c>
      <c r="E17" s="26" t="s">
        <v>101</v>
      </c>
      <c r="F17" s="27">
        <f>'Page 4.6.1 - 4.6.3'!G227</f>
        <v>3195</v>
      </c>
      <c r="G17" s="2" t="s">
        <v>9</v>
      </c>
      <c r="H17" s="66" t="s">
        <v>222</v>
      </c>
      <c r="I17" s="27">
        <v>0</v>
      </c>
      <c r="J17" s="8" t="s">
        <v>230</v>
      </c>
      <c r="K17" s="15"/>
    </row>
    <row r="18" spans="1:11" ht="12" customHeight="1">
      <c r="A18" s="5"/>
      <c r="C18" s="17" t="s">
        <v>229</v>
      </c>
      <c r="D18" s="26">
        <v>930</v>
      </c>
      <c r="E18" s="26" t="s">
        <v>101</v>
      </c>
      <c r="F18" s="27">
        <f>'Page 4.6.1 - 4.6.3'!G228</f>
        <v>141074.08000000002</v>
      </c>
      <c r="G18" s="2" t="s">
        <v>3</v>
      </c>
      <c r="H18" s="66" t="s">
        <v>222</v>
      </c>
      <c r="I18" s="27">
        <v>0</v>
      </c>
      <c r="J18" s="8" t="s">
        <v>230</v>
      </c>
    </row>
    <row r="19" spans="1:11" ht="12" customHeight="1">
      <c r="A19" s="5"/>
      <c r="C19" s="17" t="s">
        <v>229</v>
      </c>
      <c r="D19" s="26">
        <v>930</v>
      </c>
      <c r="E19" s="26" t="s">
        <v>101</v>
      </c>
      <c r="F19" s="27">
        <f>'Page 4.6.1 - 4.6.3'!G229</f>
        <v>46002</v>
      </c>
      <c r="G19" s="2" t="s">
        <v>8</v>
      </c>
      <c r="H19" s="66" t="s">
        <v>222</v>
      </c>
      <c r="I19" s="27">
        <f>F19</f>
        <v>46002</v>
      </c>
      <c r="J19" s="8" t="s">
        <v>230</v>
      </c>
    </row>
    <row r="20" spans="1:11" ht="12" customHeight="1">
      <c r="A20" s="18"/>
      <c r="C20" s="17" t="s">
        <v>229</v>
      </c>
      <c r="D20" s="26">
        <v>930</v>
      </c>
      <c r="E20" s="26" t="s">
        <v>101</v>
      </c>
      <c r="F20" s="27">
        <f>'Page 4.6.1 - 4.6.3'!G230</f>
        <v>109252</v>
      </c>
      <c r="G20" s="2" t="s">
        <v>5</v>
      </c>
      <c r="H20" s="66" t="s">
        <v>222</v>
      </c>
      <c r="I20" s="27">
        <v>0</v>
      </c>
      <c r="J20" s="8" t="s">
        <v>230</v>
      </c>
    </row>
    <row r="21" spans="1:11" ht="12" customHeight="1">
      <c r="A21" s="5"/>
      <c r="C21" s="17" t="s">
        <v>229</v>
      </c>
      <c r="D21" s="26">
        <v>930</v>
      </c>
      <c r="E21" s="26" t="s">
        <v>101</v>
      </c>
      <c r="F21" s="27">
        <f>'Page 4.6.1 - 4.6.3'!G231</f>
        <v>12125</v>
      </c>
      <c r="G21" s="2" t="s">
        <v>7</v>
      </c>
      <c r="H21" s="66" t="s">
        <v>222</v>
      </c>
      <c r="I21" s="27">
        <v>0</v>
      </c>
      <c r="J21" s="8" t="s">
        <v>230</v>
      </c>
    </row>
    <row r="22" spans="1:11" ht="12" customHeight="1">
      <c r="A22" s="5"/>
      <c r="C22" s="17" t="s">
        <v>229</v>
      </c>
      <c r="D22" s="26">
        <v>930</v>
      </c>
      <c r="E22" s="26" t="s">
        <v>101</v>
      </c>
      <c r="F22" s="27">
        <f>'Page 4.6.1 - 4.6.3'!G232</f>
        <v>40712</v>
      </c>
      <c r="G22" s="2" t="s">
        <v>223</v>
      </c>
      <c r="H22" s="66" t="s">
        <v>222</v>
      </c>
      <c r="I22" s="27">
        <v>0</v>
      </c>
      <c r="J22" s="8" t="s">
        <v>230</v>
      </c>
    </row>
    <row r="23" spans="1:11" ht="14.25" customHeight="1" thickBot="1">
      <c r="A23" s="5"/>
      <c r="B23" s="70" t="s">
        <v>226</v>
      </c>
      <c r="C23" s="5"/>
      <c r="D23" s="26"/>
      <c r="E23" s="26"/>
      <c r="F23" s="16">
        <f>SUM(F16:F22)</f>
        <v>1672077.4000000001</v>
      </c>
      <c r="G23" s="27"/>
      <c r="H23" s="19"/>
      <c r="I23" s="16">
        <f>SUM(I16:I22)</f>
        <v>134446.31511914087</v>
      </c>
      <c r="J23" s="8"/>
    </row>
    <row r="24" spans="1:11" ht="12" customHeight="1" thickTop="1">
      <c r="A24" s="5"/>
      <c r="B24" s="20"/>
      <c r="C24" s="5"/>
      <c r="D24" s="26"/>
      <c r="E24" s="26"/>
      <c r="F24" s="27"/>
      <c r="G24" s="26"/>
      <c r="H24" s="14"/>
      <c r="I24" s="27"/>
      <c r="J24" s="8"/>
    </row>
    <row r="25" spans="1:11" ht="12" customHeight="1" thickBot="1">
      <c r="A25" s="5"/>
      <c r="B25" s="20"/>
      <c r="D25" s="26"/>
      <c r="E25" s="26"/>
      <c r="F25" s="21">
        <f>F13+F23</f>
        <v>0</v>
      </c>
      <c r="G25" s="26"/>
      <c r="H25" s="14"/>
      <c r="I25" s="21">
        <f>I13+I23</f>
        <v>15875.448713248625</v>
      </c>
      <c r="J25" s="8"/>
    </row>
    <row r="26" spans="1:11" ht="12" customHeight="1">
      <c r="A26" s="5"/>
      <c r="B26" s="20"/>
      <c r="C26" s="5"/>
      <c r="D26" s="26"/>
      <c r="E26" s="26"/>
      <c r="F26" s="22"/>
      <c r="G26" s="26"/>
      <c r="H26" s="14"/>
      <c r="I26" s="22"/>
      <c r="J26" s="8"/>
    </row>
    <row r="27" spans="1:11" ht="12" customHeight="1">
      <c r="A27" s="5"/>
      <c r="B27" s="20"/>
      <c r="C27" s="5"/>
      <c r="D27" s="26"/>
      <c r="E27" s="26"/>
      <c r="F27" s="27"/>
      <c r="G27" s="26"/>
      <c r="H27" s="14"/>
      <c r="I27" s="27"/>
      <c r="J27" s="8"/>
    </row>
    <row r="28" spans="1:11" ht="12" customHeight="1">
      <c r="A28" s="5"/>
      <c r="B28" s="20"/>
      <c r="C28" s="5"/>
      <c r="D28" s="26"/>
      <c r="E28" s="26"/>
      <c r="F28" s="27"/>
      <c r="G28" s="26"/>
      <c r="H28" s="14"/>
      <c r="I28" s="27"/>
      <c r="J28" s="8"/>
    </row>
    <row r="29" spans="1:11" ht="12" customHeight="1">
      <c r="A29" s="5"/>
      <c r="B29" s="20"/>
      <c r="C29" s="5"/>
      <c r="D29" s="26"/>
      <c r="E29" s="26"/>
      <c r="F29" s="27"/>
      <c r="G29" s="26"/>
      <c r="H29" s="14"/>
      <c r="I29" s="27"/>
      <c r="J29" s="8"/>
    </row>
    <row r="30" spans="1:11" ht="12" customHeight="1">
      <c r="A30" s="5"/>
      <c r="B30" s="20"/>
      <c r="C30" s="5"/>
      <c r="D30" s="26"/>
      <c r="E30" s="26"/>
      <c r="F30" s="27"/>
      <c r="G30" s="26"/>
      <c r="H30" s="14"/>
      <c r="I30" s="27"/>
      <c r="J30" s="8"/>
    </row>
    <row r="31" spans="1:11" ht="12" customHeight="1">
      <c r="A31" s="5"/>
      <c r="B31" s="20"/>
      <c r="C31" s="5"/>
      <c r="D31" s="26"/>
      <c r="E31" s="26"/>
      <c r="F31" s="27"/>
      <c r="G31" s="26"/>
      <c r="H31" s="14"/>
      <c r="I31" s="27"/>
      <c r="J31" s="8"/>
    </row>
    <row r="32" spans="1:11" ht="12" customHeight="1">
      <c r="A32" s="5"/>
      <c r="B32" s="20"/>
      <c r="C32" s="5"/>
      <c r="D32" s="26"/>
      <c r="E32" s="26"/>
      <c r="F32" s="27"/>
      <c r="G32" s="26"/>
      <c r="H32" s="14"/>
      <c r="I32" s="27"/>
      <c r="J32" s="8"/>
    </row>
    <row r="33" spans="1:10" ht="12" customHeight="1">
      <c r="A33" s="5"/>
      <c r="B33" s="20"/>
      <c r="C33" s="5"/>
      <c r="D33" s="26"/>
      <c r="E33" s="26"/>
      <c r="F33" s="27"/>
      <c r="G33" s="26"/>
      <c r="H33" s="14"/>
      <c r="I33" s="27"/>
      <c r="J33" s="8"/>
    </row>
    <row r="34" spans="1:10" ht="12" customHeight="1">
      <c r="A34" s="5"/>
      <c r="B34" s="20"/>
      <c r="C34" s="5"/>
      <c r="D34" s="26"/>
      <c r="E34" s="26"/>
      <c r="F34" s="27"/>
      <c r="G34" s="26"/>
      <c r="H34" s="14"/>
      <c r="I34" s="27"/>
      <c r="J34" s="8"/>
    </row>
    <row r="35" spans="1:10" ht="12" customHeight="1">
      <c r="A35" s="5"/>
      <c r="B35" s="20"/>
      <c r="C35" s="5"/>
      <c r="D35" s="26"/>
      <c r="E35" s="26"/>
      <c r="F35" s="27"/>
      <c r="G35" s="26"/>
      <c r="H35" s="14"/>
      <c r="I35" s="27"/>
      <c r="J35" s="8"/>
    </row>
    <row r="36" spans="1:10" ht="12" customHeight="1">
      <c r="A36" s="5"/>
      <c r="B36" s="20"/>
      <c r="C36" s="5"/>
      <c r="D36" s="26"/>
      <c r="E36" s="26"/>
      <c r="F36" s="27"/>
      <c r="G36" s="26"/>
      <c r="H36" s="14"/>
      <c r="I36" s="27"/>
      <c r="J36" s="8"/>
    </row>
    <row r="37" spans="1:10" ht="12" customHeight="1">
      <c r="A37" s="5"/>
      <c r="B37" s="20"/>
      <c r="C37" s="5"/>
      <c r="D37" s="26"/>
      <c r="E37" s="26"/>
      <c r="F37" s="27"/>
      <c r="G37" s="26"/>
      <c r="H37" s="14"/>
      <c r="I37" s="27"/>
      <c r="J37" s="8"/>
    </row>
    <row r="38" spans="1:10" ht="12" customHeight="1">
      <c r="A38" s="5"/>
      <c r="B38" s="20"/>
      <c r="C38" s="5"/>
      <c r="D38" s="26"/>
      <c r="E38" s="26"/>
      <c r="F38" s="27"/>
      <c r="G38" s="26"/>
      <c r="H38" s="14"/>
      <c r="I38" s="27"/>
      <c r="J38" s="8"/>
    </row>
    <row r="39" spans="1:10" ht="12" customHeight="1">
      <c r="B39" s="20"/>
      <c r="C39" s="5"/>
      <c r="D39" s="26"/>
      <c r="E39" s="26"/>
      <c r="F39" s="27"/>
      <c r="G39" s="26"/>
      <c r="H39" s="14"/>
      <c r="I39" s="27"/>
      <c r="J39" s="8"/>
    </row>
    <row r="40" spans="1:10" ht="12" customHeight="1">
      <c r="B40" s="20"/>
      <c r="C40" s="5"/>
      <c r="D40" s="26"/>
      <c r="E40" s="26"/>
      <c r="F40" s="27"/>
      <c r="G40" s="26"/>
      <c r="H40" s="14"/>
      <c r="I40" s="27"/>
      <c r="J40" s="8"/>
    </row>
    <row r="41" spans="1:10" ht="12" customHeight="1">
      <c r="B41" s="20"/>
      <c r="C41" s="5"/>
      <c r="D41" s="26"/>
      <c r="E41" s="26"/>
      <c r="F41" s="27"/>
      <c r="G41" s="26"/>
      <c r="H41" s="14"/>
      <c r="I41" s="27"/>
      <c r="J41" s="8"/>
    </row>
    <row r="42" spans="1:10" ht="12" customHeight="1">
      <c r="B42" s="20"/>
      <c r="C42" s="5"/>
      <c r="D42" s="26"/>
      <c r="E42" s="26"/>
      <c r="F42" s="27"/>
      <c r="G42" s="26"/>
      <c r="H42" s="14"/>
      <c r="I42" s="27"/>
      <c r="J42" s="8"/>
    </row>
    <row r="43" spans="1:10" ht="12" customHeight="1">
      <c r="B43" s="20"/>
      <c r="C43" s="5"/>
      <c r="D43" s="26"/>
      <c r="E43" s="26"/>
      <c r="F43" s="27"/>
      <c r="G43" s="26"/>
      <c r="H43" s="14"/>
      <c r="I43" s="27"/>
      <c r="J43" s="8"/>
    </row>
    <row r="44" spans="1:10" ht="12" customHeight="1">
      <c r="B44" s="20"/>
      <c r="C44" s="5"/>
      <c r="D44" s="26"/>
      <c r="E44" s="26"/>
      <c r="F44" s="27"/>
      <c r="G44" s="26"/>
      <c r="H44" s="14"/>
      <c r="I44" s="27"/>
      <c r="J44" s="8"/>
    </row>
    <row r="45" spans="1:10" ht="12" customHeight="1">
      <c r="B45" s="20"/>
      <c r="C45" s="5"/>
      <c r="D45" s="26"/>
      <c r="E45" s="26"/>
      <c r="F45" s="27"/>
      <c r="G45" s="26"/>
      <c r="H45" s="14"/>
      <c r="I45" s="27"/>
      <c r="J45" s="8"/>
    </row>
    <row r="46" spans="1:10" ht="12" customHeight="1">
      <c r="B46" s="20"/>
      <c r="C46" s="5"/>
      <c r="D46" s="26"/>
      <c r="E46" s="26"/>
      <c r="F46" s="27"/>
      <c r="G46" s="26"/>
      <c r="H46" s="14"/>
      <c r="I46" s="27"/>
      <c r="J46" s="8"/>
    </row>
    <row r="47" spans="1:10" ht="12" customHeight="1">
      <c r="B47" s="20"/>
      <c r="C47" s="5"/>
      <c r="D47" s="26"/>
      <c r="E47" s="26"/>
      <c r="F47" s="27"/>
      <c r="G47" s="26"/>
      <c r="H47" s="14"/>
      <c r="I47" s="27"/>
      <c r="J47" s="8"/>
    </row>
    <row r="48" spans="1:10" ht="12" customHeight="1">
      <c r="B48" s="20"/>
      <c r="C48" s="5"/>
      <c r="D48" s="26"/>
      <c r="E48" s="26"/>
      <c r="F48" s="27"/>
      <c r="G48" s="26"/>
      <c r="H48" s="14"/>
      <c r="I48" s="27"/>
      <c r="J48" s="8"/>
    </row>
    <row r="49" spans="1:10" ht="12" customHeight="1">
      <c r="A49" s="5"/>
      <c r="B49" s="20"/>
      <c r="C49" s="5"/>
      <c r="D49" s="26"/>
      <c r="E49" s="26"/>
      <c r="F49" s="27"/>
      <c r="G49" s="26"/>
      <c r="H49" s="14"/>
      <c r="I49" s="27"/>
      <c r="J49" s="8"/>
    </row>
    <row r="50" spans="1:10" ht="12" customHeight="1">
      <c r="A50" s="5"/>
      <c r="B50" s="20"/>
      <c r="C50" s="5"/>
      <c r="D50" s="26"/>
      <c r="E50" s="26"/>
      <c r="F50" s="27"/>
      <c r="G50" s="26"/>
      <c r="H50" s="14"/>
      <c r="I50" s="27"/>
      <c r="J50" s="8"/>
    </row>
    <row r="51" spans="1:10" ht="12" customHeight="1">
      <c r="A51" s="5"/>
      <c r="B51" s="5"/>
      <c r="C51" s="5"/>
      <c r="D51" s="26"/>
      <c r="E51" s="26"/>
      <c r="F51" s="27"/>
      <c r="G51" s="26"/>
      <c r="H51" s="14"/>
      <c r="I51" s="27"/>
      <c r="J51" s="8"/>
    </row>
    <row r="52" spans="1:10" ht="12" customHeight="1">
      <c r="A52" s="5"/>
      <c r="B52" s="5"/>
      <c r="C52" s="5"/>
      <c r="D52" s="26"/>
      <c r="E52" s="26"/>
      <c r="F52" s="27"/>
      <c r="G52" s="26"/>
      <c r="H52" s="14"/>
      <c r="I52" s="27"/>
      <c r="J52" s="8"/>
    </row>
    <row r="53" spans="1:10" ht="12" customHeight="1" thickBot="1">
      <c r="A53" s="5"/>
      <c r="B53" s="6" t="s">
        <v>22</v>
      </c>
      <c r="C53" s="5"/>
      <c r="D53" s="26"/>
      <c r="E53" s="26"/>
      <c r="F53" s="26"/>
      <c r="G53" s="26"/>
      <c r="H53" s="26"/>
      <c r="I53" s="26"/>
      <c r="J53" s="8"/>
    </row>
    <row r="54" spans="1:10" ht="12" customHeight="1">
      <c r="A54" s="72" t="s">
        <v>227</v>
      </c>
      <c r="B54" s="73"/>
      <c r="C54" s="73"/>
      <c r="D54" s="73"/>
      <c r="E54" s="73"/>
      <c r="F54" s="73"/>
      <c r="G54" s="73"/>
      <c r="H54" s="73"/>
      <c r="I54" s="73"/>
      <c r="J54" s="74"/>
    </row>
    <row r="55" spans="1:10" ht="12" customHeight="1">
      <c r="A55" s="75"/>
      <c r="B55" s="76"/>
      <c r="C55" s="76"/>
      <c r="D55" s="76"/>
      <c r="E55" s="76"/>
      <c r="F55" s="76"/>
      <c r="G55" s="76"/>
      <c r="H55" s="76"/>
      <c r="I55" s="76"/>
      <c r="J55" s="77"/>
    </row>
    <row r="56" spans="1:10" ht="12" customHeight="1">
      <c r="A56" s="75"/>
      <c r="B56" s="76"/>
      <c r="C56" s="76"/>
      <c r="D56" s="76"/>
      <c r="E56" s="76"/>
      <c r="F56" s="76"/>
      <c r="G56" s="76"/>
      <c r="H56" s="76"/>
      <c r="I56" s="76"/>
      <c r="J56" s="77"/>
    </row>
    <row r="57" spans="1:10" ht="12" customHeight="1">
      <c r="A57" s="75"/>
      <c r="B57" s="76"/>
      <c r="C57" s="76"/>
      <c r="D57" s="76"/>
      <c r="E57" s="76"/>
      <c r="F57" s="76"/>
      <c r="G57" s="76"/>
      <c r="H57" s="76"/>
      <c r="I57" s="76"/>
      <c r="J57" s="77"/>
    </row>
    <row r="58" spans="1:10" ht="12" customHeight="1">
      <c r="A58" s="75"/>
      <c r="B58" s="76"/>
      <c r="C58" s="76"/>
      <c r="D58" s="76"/>
      <c r="E58" s="76"/>
      <c r="F58" s="76"/>
      <c r="G58" s="76"/>
      <c r="H58" s="76"/>
      <c r="I58" s="76"/>
      <c r="J58" s="77"/>
    </row>
    <row r="59" spans="1:10" ht="12" customHeight="1">
      <c r="A59" s="75"/>
      <c r="B59" s="76"/>
      <c r="C59" s="76"/>
      <c r="D59" s="76"/>
      <c r="E59" s="76"/>
      <c r="F59" s="76"/>
      <c r="G59" s="76"/>
      <c r="H59" s="76"/>
      <c r="I59" s="76"/>
      <c r="J59" s="77"/>
    </row>
    <row r="60" spans="1:10" ht="12" customHeight="1">
      <c r="A60" s="75"/>
      <c r="B60" s="76"/>
      <c r="C60" s="76"/>
      <c r="D60" s="76"/>
      <c r="E60" s="76"/>
      <c r="F60" s="76"/>
      <c r="G60" s="76"/>
      <c r="H60" s="76"/>
      <c r="I60" s="76"/>
      <c r="J60" s="77"/>
    </row>
    <row r="61" spans="1:10" ht="12" customHeight="1">
      <c r="A61" s="75"/>
      <c r="B61" s="76"/>
      <c r="C61" s="76"/>
      <c r="D61" s="76"/>
      <c r="E61" s="76"/>
      <c r="F61" s="76"/>
      <c r="G61" s="76"/>
      <c r="H61" s="76"/>
      <c r="I61" s="76"/>
      <c r="J61" s="77"/>
    </row>
    <row r="62" spans="1:10" ht="12" customHeight="1">
      <c r="A62" s="75"/>
      <c r="B62" s="76"/>
      <c r="C62" s="76"/>
      <c r="D62" s="76"/>
      <c r="E62" s="76"/>
      <c r="F62" s="76"/>
      <c r="G62" s="76"/>
      <c r="H62" s="76"/>
      <c r="I62" s="76"/>
      <c r="J62" s="77"/>
    </row>
    <row r="63" spans="1:10" ht="12" customHeight="1">
      <c r="A63" s="75"/>
      <c r="B63" s="76"/>
      <c r="C63" s="76"/>
      <c r="D63" s="76"/>
      <c r="E63" s="76"/>
      <c r="F63" s="76"/>
      <c r="G63" s="76"/>
      <c r="H63" s="76"/>
      <c r="I63" s="76"/>
      <c r="J63" s="77"/>
    </row>
    <row r="64" spans="1:10" ht="12" customHeight="1" thickBot="1">
      <c r="A64" s="78"/>
      <c r="B64" s="79"/>
      <c r="C64" s="79"/>
      <c r="D64" s="79"/>
      <c r="E64" s="79"/>
      <c r="F64" s="79"/>
      <c r="G64" s="79"/>
      <c r="H64" s="79"/>
      <c r="I64" s="79"/>
      <c r="J64" s="80"/>
    </row>
    <row r="65" spans="4:7" ht="12" customHeight="1"/>
    <row r="67" spans="4:7">
      <c r="D67" s="9"/>
      <c r="G67" s="23"/>
    </row>
    <row r="68" spans="4:7">
      <c r="D68" s="24"/>
    </row>
    <row r="69" spans="4:7">
      <c r="D69" s="24"/>
    </row>
    <row r="70" spans="4:7">
      <c r="D70" s="24"/>
    </row>
    <row r="71" spans="4:7">
      <c r="D71" s="24"/>
    </row>
    <row r="72" spans="4:7">
      <c r="D72" s="24"/>
    </row>
    <row r="73" spans="4:7">
      <c r="D73" s="24"/>
    </row>
    <row r="74" spans="4:7">
      <c r="D74" s="24"/>
    </row>
    <row r="75" spans="4:7">
      <c r="D75" s="24"/>
    </row>
    <row r="76" spans="4:7">
      <c r="D76" s="24"/>
    </row>
    <row r="77" spans="4:7">
      <c r="D77" s="24"/>
    </row>
    <row r="78" spans="4:7">
      <c r="D78" s="24"/>
    </row>
    <row r="79" spans="4:7">
      <c r="D79" s="24"/>
    </row>
    <row r="80" spans="4:7">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row r="136" spans="4:4">
      <c r="D136" s="24"/>
    </row>
    <row r="137" spans="4:4">
      <c r="D137" s="24"/>
    </row>
    <row r="138" spans="4:4">
      <c r="D138" s="24"/>
    </row>
    <row r="139" spans="4:4">
      <c r="D139" s="24"/>
    </row>
    <row r="140" spans="4:4">
      <c r="D140" s="24"/>
    </row>
    <row r="141" spans="4:4">
      <c r="D141" s="24"/>
    </row>
    <row r="142" spans="4:4">
      <c r="D142" s="24"/>
    </row>
    <row r="143" spans="4:4">
      <c r="D143" s="24"/>
    </row>
    <row r="144" spans="4:4">
      <c r="D144" s="24"/>
    </row>
    <row r="145" spans="4:4">
      <c r="D145" s="24"/>
    </row>
    <row r="146" spans="4:4">
      <c r="D146" s="24"/>
    </row>
    <row r="147" spans="4:4">
      <c r="D147" s="24"/>
    </row>
    <row r="148" spans="4:4">
      <c r="D148" s="24"/>
    </row>
    <row r="149" spans="4:4">
      <c r="D149" s="24"/>
    </row>
    <row r="150" spans="4:4">
      <c r="D150" s="24"/>
    </row>
    <row r="151" spans="4:4">
      <c r="D151" s="24"/>
    </row>
    <row r="152" spans="4:4">
      <c r="D152" s="24"/>
    </row>
    <row r="153" spans="4:4">
      <c r="D153" s="24"/>
    </row>
    <row r="154" spans="4:4">
      <c r="D154" s="24"/>
    </row>
    <row r="155" spans="4:4">
      <c r="D155" s="24"/>
    </row>
    <row r="156" spans="4:4">
      <c r="D156" s="24"/>
    </row>
    <row r="157" spans="4:4">
      <c r="D157" s="24"/>
    </row>
    <row r="158" spans="4:4">
      <c r="D158" s="24"/>
    </row>
    <row r="159" spans="4:4">
      <c r="D159" s="24"/>
    </row>
    <row r="160" spans="4:4">
      <c r="D160" s="24"/>
    </row>
    <row r="161" spans="4:4">
      <c r="D161" s="24"/>
    </row>
    <row r="162" spans="4:4">
      <c r="D162" s="24"/>
    </row>
    <row r="163" spans="4:4">
      <c r="D163" s="24"/>
    </row>
    <row r="164" spans="4:4">
      <c r="D164" s="24"/>
    </row>
    <row r="165" spans="4:4">
      <c r="D165" s="24"/>
    </row>
    <row r="166" spans="4:4">
      <c r="D166" s="24"/>
    </row>
    <row r="167" spans="4:4">
      <c r="D167" s="24"/>
    </row>
    <row r="168" spans="4:4">
      <c r="D168" s="24"/>
    </row>
    <row r="169" spans="4:4">
      <c r="D169" s="24"/>
    </row>
    <row r="170" spans="4:4">
      <c r="D170" s="24"/>
    </row>
    <row r="171" spans="4:4">
      <c r="D171" s="24"/>
    </row>
    <row r="172" spans="4:4">
      <c r="D172" s="24"/>
    </row>
    <row r="173" spans="4:4">
      <c r="D173" s="24"/>
    </row>
    <row r="174" spans="4:4">
      <c r="D174" s="24"/>
    </row>
    <row r="175" spans="4:4">
      <c r="D175" s="24"/>
    </row>
    <row r="176" spans="4:4">
      <c r="D176" s="24"/>
    </row>
    <row r="177" spans="4:4">
      <c r="D177" s="24"/>
    </row>
    <row r="178" spans="4:4">
      <c r="D178" s="24"/>
    </row>
    <row r="179" spans="4:4">
      <c r="D179" s="24"/>
    </row>
    <row r="180" spans="4:4">
      <c r="D180" s="24"/>
    </row>
    <row r="181" spans="4:4">
      <c r="D181" s="24"/>
    </row>
    <row r="182" spans="4:4">
      <c r="D182" s="24"/>
    </row>
    <row r="183" spans="4:4">
      <c r="D183" s="24"/>
    </row>
    <row r="184" spans="4:4">
      <c r="D184" s="24"/>
    </row>
    <row r="185" spans="4:4">
      <c r="D185" s="24"/>
    </row>
    <row r="186" spans="4:4">
      <c r="D186" s="24"/>
    </row>
    <row r="187" spans="4:4">
      <c r="D187" s="24"/>
    </row>
    <row r="188" spans="4:4">
      <c r="D188" s="24"/>
    </row>
    <row r="189" spans="4:4">
      <c r="D189" s="24"/>
    </row>
    <row r="190" spans="4:4">
      <c r="D190" s="24"/>
    </row>
    <row r="191" spans="4:4">
      <c r="D191" s="24"/>
    </row>
    <row r="192" spans="4:4">
      <c r="D192" s="24"/>
    </row>
    <row r="193" spans="4:4">
      <c r="D193" s="24"/>
    </row>
    <row r="194" spans="4:4">
      <c r="D194" s="24"/>
    </row>
    <row r="195" spans="4:4">
      <c r="D195" s="24"/>
    </row>
    <row r="196" spans="4:4">
      <c r="D196" s="24"/>
    </row>
    <row r="197" spans="4:4">
      <c r="D197" s="24"/>
    </row>
    <row r="198" spans="4:4">
      <c r="D198" s="24"/>
    </row>
    <row r="199" spans="4:4">
      <c r="D199" s="24"/>
    </row>
    <row r="200" spans="4:4">
      <c r="D200" s="24"/>
    </row>
    <row r="201" spans="4:4">
      <c r="D201" s="24"/>
    </row>
    <row r="202" spans="4:4">
      <c r="D202" s="24"/>
    </row>
    <row r="203" spans="4:4">
      <c r="D203" s="24"/>
    </row>
    <row r="204" spans="4:4">
      <c r="D204" s="24"/>
    </row>
    <row r="205" spans="4:4">
      <c r="D205" s="24"/>
    </row>
    <row r="206" spans="4:4">
      <c r="D206" s="24"/>
    </row>
    <row r="207" spans="4:4">
      <c r="D207" s="24"/>
    </row>
    <row r="208" spans="4:4">
      <c r="D208" s="24"/>
    </row>
    <row r="209" spans="4:4">
      <c r="D209" s="24"/>
    </row>
    <row r="210" spans="4:4">
      <c r="D210" s="24"/>
    </row>
    <row r="211" spans="4:4">
      <c r="D211" s="24"/>
    </row>
    <row r="212" spans="4:4">
      <c r="D212" s="24"/>
    </row>
    <row r="213" spans="4:4">
      <c r="D213" s="24"/>
    </row>
    <row r="214" spans="4:4">
      <c r="D214" s="24"/>
    </row>
    <row r="215" spans="4:4">
      <c r="D215" s="24"/>
    </row>
    <row r="216" spans="4:4">
      <c r="D216" s="24"/>
    </row>
    <row r="217" spans="4:4">
      <c r="D217" s="24"/>
    </row>
    <row r="218" spans="4:4">
      <c r="D218" s="24"/>
    </row>
    <row r="219" spans="4:4">
      <c r="D219" s="24"/>
    </row>
    <row r="220" spans="4:4">
      <c r="D220" s="24"/>
    </row>
    <row r="221" spans="4:4">
      <c r="D221" s="24"/>
    </row>
    <row r="222" spans="4:4">
      <c r="D222" s="24"/>
    </row>
    <row r="223" spans="4:4">
      <c r="D223" s="24"/>
    </row>
    <row r="224" spans="4:4">
      <c r="D224" s="24"/>
    </row>
    <row r="225" spans="4:4">
      <c r="D225" s="24"/>
    </row>
    <row r="226" spans="4:4">
      <c r="D226" s="24"/>
    </row>
    <row r="227" spans="4:4">
      <c r="D227" s="24"/>
    </row>
    <row r="228" spans="4:4">
      <c r="D228" s="24"/>
    </row>
    <row r="229" spans="4:4">
      <c r="D229" s="24"/>
    </row>
    <row r="230" spans="4:4">
      <c r="D230" s="24"/>
    </row>
    <row r="231" spans="4:4">
      <c r="D231" s="24"/>
    </row>
    <row r="232" spans="4:4">
      <c r="D232" s="24"/>
    </row>
    <row r="233" spans="4:4">
      <c r="D233" s="24"/>
    </row>
    <row r="234" spans="4:4">
      <c r="D234" s="24"/>
    </row>
    <row r="235" spans="4:4">
      <c r="D235" s="24"/>
    </row>
    <row r="236" spans="4:4">
      <c r="D236" s="24"/>
    </row>
    <row r="237" spans="4:4">
      <c r="D237" s="24"/>
    </row>
    <row r="238" spans="4:4">
      <c r="D238" s="24"/>
    </row>
    <row r="239" spans="4:4">
      <c r="D239" s="24"/>
    </row>
    <row r="240" spans="4:4">
      <c r="D240" s="24"/>
    </row>
    <row r="241" spans="4:4">
      <c r="D241" s="24"/>
    </row>
    <row r="242" spans="4:4">
      <c r="D242" s="24"/>
    </row>
    <row r="243" spans="4:4">
      <c r="D243" s="24"/>
    </row>
    <row r="244" spans="4:4">
      <c r="D244" s="24"/>
    </row>
    <row r="245" spans="4:4">
      <c r="D245" s="24"/>
    </row>
    <row r="246" spans="4:4">
      <c r="D246" s="24"/>
    </row>
    <row r="247" spans="4:4">
      <c r="D247" s="24"/>
    </row>
    <row r="248" spans="4:4">
      <c r="D248" s="24"/>
    </row>
    <row r="249" spans="4:4">
      <c r="D249" s="24"/>
    </row>
    <row r="250" spans="4:4">
      <c r="D250" s="24"/>
    </row>
    <row r="251" spans="4:4">
      <c r="D251" s="24"/>
    </row>
    <row r="252" spans="4:4">
      <c r="D252" s="24"/>
    </row>
    <row r="253" spans="4:4">
      <c r="D253" s="24"/>
    </row>
    <row r="254" spans="4:4">
      <c r="D254" s="24"/>
    </row>
    <row r="255" spans="4:4">
      <c r="D255" s="24"/>
    </row>
    <row r="256" spans="4:4">
      <c r="D256" s="24"/>
    </row>
    <row r="257" spans="4:4">
      <c r="D257" s="24"/>
    </row>
    <row r="258" spans="4:4">
      <c r="D258" s="24"/>
    </row>
    <row r="259" spans="4:4">
      <c r="D259" s="24"/>
    </row>
    <row r="260" spans="4:4">
      <c r="D260" s="24"/>
    </row>
    <row r="261" spans="4:4">
      <c r="D261" s="24"/>
    </row>
    <row r="262" spans="4:4">
      <c r="D262" s="24"/>
    </row>
    <row r="263" spans="4:4">
      <c r="D263" s="24"/>
    </row>
    <row r="264" spans="4:4">
      <c r="D264" s="24"/>
    </row>
    <row r="265" spans="4:4">
      <c r="D265" s="24"/>
    </row>
    <row r="266" spans="4:4">
      <c r="D266" s="24"/>
    </row>
    <row r="267" spans="4:4">
      <c r="D267" s="24"/>
    </row>
    <row r="268" spans="4:4">
      <c r="D268" s="24"/>
    </row>
    <row r="269" spans="4:4">
      <c r="D269" s="24"/>
    </row>
    <row r="270" spans="4:4">
      <c r="D270" s="24"/>
    </row>
    <row r="271" spans="4:4">
      <c r="D271" s="24"/>
    </row>
    <row r="272" spans="4:4">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row r="283" spans="4:4">
      <c r="D283" s="24"/>
    </row>
    <row r="284" spans="4:4">
      <c r="D284" s="24"/>
    </row>
    <row r="285" spans="4:4">
      <c r="D285" s="24"/>
    </row>
    <row r="286" spans="4:4">
      <c r="D286" s="24"/>
    </row>
    <row r="287" spans="4:4">
      <c r="D287" s="24"/>
    </row>
    <row r="288" spans="4:4">
      <c r="D288" s="24"/>
    </row>
    <row r="289" spans="4:4">
      <c r="D289" s="24"/>
    </row>
    <row r="290" spans="4:4">
      <c r="D290" s="24"/>
    </row>
    <row r="291" spans="4:4">
      <c r="D291" s="24"/>
    </row>
    <row r="292" spans="4:4">
      <c r="D292" s="24"/>
    </row>
    <row r="293" spans="4:4">
      <c r="D293" s="24"/>
    </row>
    <row r="294" spans="4:4">
      <c r="D294" s="24"/>
    </row>
    <row r="295" spans="4:4">
      <c r="D295" s="24"/>
    </row>
    <row r="296" spans="4:4">
      <c r="D296" s="24"/>
    </row>
    <row r="297" spans="4:4">
      <c r="D297" s="24"/>
    </row>
    <row r="298" spans="4:4">
      <c r="D298" s="24"/>
    </row>
    <row r="299" spans="4:4">
      <c r="D299" s="24"/>
    </row>
    <row r="300" spans="4:4">
      <c r="D300" s="24"/>
    </row>
    <row r="301" spans="4:4">
      <c r="D301" s="24"/>
    </row>
    <row r="302" spans="4:4">
      <c r="D302" s="24"/>
    </row>
    <row r="303" spans="4:4">
      <c r="D303" s="24"/>
    </row>
    <row r="304" spans="4:4">
      <c r="D304" s="24"/>
    </row>
    <row r="305" spans="4:4">
      <c r="D305" s="24"/>
    </row>
    <row r="306" spans="4:4">
      <c r="D306" s="24"/>
    </row>
    <row r="307" spans="4:4">
      <c r="D307" s="24"/>
    </row>
    <row r="308" spans="4:4">
      <c r="D308" s="24"/>
    </row>
    <row r="309" spans="4:4">
      <c r="D309" s="24"/>
    </row>
    <row r="310" spans="4:4">
      <c r="D310" s="24"/>
    </row>
    <row r="311" spans="4:4">
      <c r="D311" s="24"/>
    </row>
    <row r="312" spans="4:4">
      <c r="D312" s="24"/>
    </row>
    <row r="313" spans="4:4">
      <c r="D313" s="24"/>
    </row>
    <row r="314" spans="4:4">
      <c r="D314" s="24"/>
    </row>
    <row r="315" spans="4:4">
      <c r="D315" s="24"/>
    </row>
    <row r="316" spans="4:4">
      <c r="D316" s="24"/>
    </row>
    <row r="317" spans="4:4">
      <c r="D317" s="24"/>
    </row>
    <row r="318" spans="4:4">
      <c r="D318" s="24"/>
    </row>
    <row r="319" spans="4:4">
      <c r="D319" s="24"/>
    </row>
    <row r="320" spans="4:4">
      <c r="D320" s="24"/>
    </row>
    <row r="321" spans="4:4">
      <c r="D321" s="24"/>
    </row>
    <row r="322" spans="4:4">
      <c r="D322" s="24"/>
    </row>
    <row r="323" spans="4:4">
      <c r="D323" s="24"/>
    </row>
    <row r="324" spans="4:4">
      <c r="D324" s="24"/>
    </row>
    <row r="325" spans="4:4">
      <c r="D325" s="24"/>
    </row>
    <row r="326" spans="4:4">
      <c r="D326" s="24"/>
    </row>
    <row r="327" spans="4:4">
      <c r="D327" s="24"/>
    </row>
    <row r="328" spans="4:4">
      <c r="D328" s="24"/>
    </row>
    <row r="329" spans="4:4">
      <c r="D329" s="24"/>
    </row>
    <row r="330" spans="4:4">
      <c r="D330" s="24"/>
    </row>
    <row r="331" spans="4:4">
      <c r="D331" s="24"/>
    </row>
    <row r="332" spans="4:4">
      <c r="D332" s="24"/>
    </row>
    <row r="333" spans="4:4">
      <c r="D333" s="24"/>
    </row>
    <row r="334" spans="4:4">
      <c r="D334" s="24"/>
    </row>
    <row r="335" spans="4:4">
      <c r="D335" s="24"/>
    </row>
    <row r="336" spans="4:4">
      <c r="D336" s="24"/>
    </row>
    <row r="337" spans="4:4">
      <c r="D337" s="24"/>
    </row>
    <row r="338" spans="4:4">
      <c r="D338" s="24"/>
    </row>
    <row r="339" spans="4:4">
      <c r="D339" s="24"/>
    </row>
    <row r="340" spans="4:4">
      <c r="D340" s="24"/>
    </row>
    <row r="341" spans="4:4">
      <c r="D341" s="24"/>
    </row>
    <row r="342" spans="4:4">
      <c r="D342" s="24"/>
    </row>
    <row r="343" spans="4:4">
      <c r="D343" s="24"/>
    </row>
    <row r="344" spans="4:4">
      <c r="D344" s="24"/>
    </row>
    <row r="345" spans="4:4">
      <c r="D345" s="24"/>
    </row>
    <row r="346" spans="4:4">
      <c r="D346" s="24"/>
    </row>
    <row r="347" spans="4:4">
      <c r="D347" s="24"/>
    </row>
    <row r="348" spans="4:4">
      <c r="D348" s="24"/>
    </row>
    <row r="349" spans="4:4">
      <c r="D349" s="24"/>
    </row>
    <row r="350" spans="4:4">
      <c r="D350" s="24"/>
    </row>
    <row r="351" spans="4:4">
      <c r="D351" s="24"/>
    </row>
    <row r="352" spans="4:4">
      <c r="D352" s="24"/>
    </row>
    <row r="353" spans="4:4">
      <c r="D353" s="24"/>
    </row>
    <row r="354" spans="4:4">
      <c r="D354" s="24"/>
    </row>
    <row r="355" spans="4:4">
      <c r="D355" s="24"/>
    </row>
    <row r="356" spans="4:4">
      <c r="D356" s="24"/>
    </row>
    <row r="357" spans="4:4">
      <c r="D357" s="24"/>
    </row>
    <row r="358" spans="4:4">
      <c r="D358" s="24"/>
    </row>
    <row r="359" spans="4:4">
      <c r="D359" s="24"/>
    </row>
    <row r="360" spans="4:4">
      <c r="D360" s="24"/>
    </row>
    <row r="361" spans="4:4">
      <c r="D361" s="24"/>
    </row>
    <row r="362" spans="4:4">
      <c r="D362" s="24"/>
    </row>
    <row r="363" spans="4:4">
      <c r="D363" s="24"/>
    </row>
    <row r="364" spans="4:4">
      <c r="D364" s="24"/>
    </row>
    <row r="365" spans="4:4">
      <c r="D365" s="24"/>
    </row>
    <row r="366" spans="4:4">
      <c r="D366" s="24"/>
    </row>
    <row r="367" spans="4:4">
      <c r="D367" s="24"/>
    </row>
    <row r="368" spans="4:4">
      <c r="D368" s="24"/>
    </row>
    <row r="369" spans="4:4">
      <c r="D369" s="24"/>
    </row>
    <row r="370" spans="4:4">
      <c r="D370" s="24"/>
    </row>
    <row r="371" spans="4:4">
      <c r="D371" s="24"/>
    </row>
    <row r="372" spans="4:4">
      <c r="D372" s="24"/>
    </row>
    <row r="373" spans="4:4">
      <c r="D373" s="24"/>
    </row>
    <row r="374" spans="4:4">
      <c r="D374" s="24"/>
    </row>
    <row r="375" spans="4:4">
      <c r="D375" s="24"/>
    </row>
    <row r="376" spans="4:4">
      <c r="D376" s="24"/>
    </row>
    <row r="377" spans="4:4">
      <c r="D377" s="24"/>
    </row>
    <row r="378" spans="4:4">
      <c r="D378" s="24"/>
    </row>
    <row r="379" spans="4:4">
      <c r="D379" s="24"/>
    </row>
    <row r="380" spans="4:4">
      <c r="D380" s="24"/>
    </row>
    <row r="381" spans="4:4">
      <c r="D381" s="24"/>
    </row>
    <row r="382" spans="4:4">
      <c r="D382" s="24"/>
    </row>
    <row r="383" spans="4:4">
      <c r="D383" s="24"/>
    </row>
    <row r="384" spans="4:4">
      <c r="D384" s="24"/>
    </row>
    <row r="385" spans="4:4">
      <c r="D385" s="24"/>
    </row>
    <row r="386" spans="4:4">
      <c r="D386" s="24"/>
    </row>
    <row r="387" spans="4:4">
      <c r="D387" s="24"/>
    </row>
    <row r="388" spans="4:4">
      <c r="D388" s="24"/>
    </row>
    <row r="389" spans="4:4">
      <c r="D389" s="24"/>
    </row>
    <row r="390" spans="4:4">
      <c r="D390" s="24"/>
    </row>
    <row r="391" spans="4:4">
      <c r="D391" s="24"/>
    </row>
    <row r="392" spans="4:4">
      <c r="D392" s="24"/>
    </row>
    <row r="393" spans="4:4">
      <c r="D393" s="24"/>
    </row>
    <row r="394" spans="4:4">
      <c r="D394" s="24"/>
    </row>
    <row r="395" spans="4:4">
      <c r="D395" s="24"/>
    </row>
    <row r="396" spans="4:4">
      <c r="D396" s="24"/>
    </row>
    <row r="397" spans="4:4">
      <c r="D397" s="24"/>
    </row>
    <row r="398" spans="4:4">
      <c r="D398" s="24"/>
    </row>
    <row r="399" spans="4:4">
      <c r="D399" s="24"/>
    </row>
    <row r="400" spans="4:4">
      <c r="D400" s="24"/>
    </row>
    <row r="401" spans="4:4">
      <c r="D401" s="24"/>
    </row>
    <row r="402" spans="4:4">
      <c r="D402" s="24"/>
    </row>
  </sheetData>
  <mergeCells count="1">
    <mergeCell ref="A54:J64"/>
  </mergeCells>
  <conditionalFormatting sqref="J1">
    <cfRule type="cellIs" dxfId="4" priority="4" stopIfTrue="1" operator="equal">
      <formula>"x.x"</formula>
    </cfRule>
  </conditionalFormatting>
  <conditionalFormatting sqref="B9">
    <cfRule type="cellIs" dxfId="3" priority="3" stopIfTrue="1" operator="equal">
      <formula>"Title"</formula>
    </cfRule>
  </conditionalFormatting>
  <conditionalFormatting sqref="B8">
    <cfRule type="cellIs" dxfId="2" priority="2" stopIfTrue="1" operator="equal">
      <formula>"Adjustment to Income/Expense/Rate Base:"</formula>
    </cfRule>
  </conditionalFormatting>
  <conditionalFormatting sqref="B15">
    <cfRule type="cellIs" dxfId="1" priority="1" stopIfTrue="1" operator="equal">
      <formula>"Title"</formula>
    </cfRule>
  </conditionalFormatting>
  <dataValidations count="3">
    <dataValidation type="list" errorStyle="warning" allowBlank="1" showInputMessage="1" showErrorMessage="1" errorTitle="Factor" error="This factor is not included in the drop-down list. Is this the factor you want to use?" sqref="G10:G12 G14:G15 G24:G52">
      <formula1>$G$68:$G$159</formula1>
    </dataValidation>
    <dataValidation type="list" errorStyle="warning" allowBlank="1" showInputMessage="1" showErrorMessage="1" errorTitle="FERC ACCOUNT" error="This FERC Account is not included in the drop-down list. Is this the account you want to use?" sqref="E16:E22 E11:E12 D10:D52">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3:E15 E23:E52">
      <formula1>"1, 2, 3"</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4"/>
  <sheetViews>
    <sheetView view="pageBreakPreview" zoomScale="85" zoomScaleNormal="85" zoomScaleSheetLayoutView="85" workbookViewId="0"/>
  </sheetViews>
  <sheetFormatPr defaultRowHeight="12.75"/>
  <cols>
    <col min="1" max="1" width="1.875" style="30" customWidth="1"/>
    <col min="2" max="2" width="9" style="30"/>
    <col min="3" max="3" width="9.25" style="31" customWidth="1"/>
    <col min="4" max="4" width="50.75" style="30" customWidth="1"/>
    <col min="5" max="5" width="10.625" style="31" customWidth="1"/>
    <col min="6" max="6" width="10.875" style="31" bestFit="1" customWidth="1"/>
    <col min="7" max="7" width="12.125" style="30" bestFit="1" customWidth="1"/>
    <col min="8" max="8" width="15.75" style="30" customWidth="1"/>
    <col min="9" max="9" width="13.375" style="30" customWidth="1"/>
    <col min="10" max="10" width="9" style="30"/>
    <col min="11" max="11" width="9.875" style="30" bestFit="1" customWidth="1"/>
    <col min="12" max="16384" width="9" style="30"/>
  </cols>
  <sheetData>
    <row r="1" spans="2:11">
      <c r="B1" s="35" t="s">
        <v>23</v>
      </c>
      <c r="G1" s="2"/>
      <c r="H1" s="29"/>
    </row>
    <row r="2" spans="2:11">
      <c r="B2" s="36" t="s">
        <v>220</v>
      </c>
    </row>
    <row r="3" spans="2:11" ht="14.25" customHeight="1">
      <c r="B3" s="36" t="s">
        <v>24</v>
      </c>
      <c r="D3" s="28"/>
    </row>
    <row r="6" spans="2:11" ht="25.5">
      <c r="B6" s="37" t="s">
        <v>25</v>
      </c>
      <c r="C6" s="37" t="s">
        <v>26</v>
      </c>
      <c r="D6" s="37" t="s">
        <v>0</v>
      </c>
      <c r="E6" s="37" t="s">
        <v>10</v>
      </c>
      <c r="F6" s="37" t="s">
        <v>1</v>
      </c>
      <c r="G6" s="38" t="s">
        <v>11</v>
      </c>
      <c r="H6" s="39" t="s">
        <v>178</v>
      </c>
    </row>
    <row r="7" spans="2:11">
      <c r="B7" s="40" t="s">
        <v>27</v>
      </c>
    </row>
    <row r="8" spans="2:11">
      <c r="B8" s="25">
        <v>930.2</v>
      </c>
      <c r="C8" s="31">
        <v>545550</v>
      </c>
      <c r="D8" s="30" t="s">
        <v>31</v>
      </c>
      <c r="E8" s="31" t="s">
        <v>2</v>
      </c>
      <c r="F8" s="31" t="s">
        <v>3</v>
      </c>
      <c r="G8" s="32">
        <v>2962</v>
      </c>
      <c r="H8" s="33">
        <v>2962</v>
      </c>
      <c r="K8" s="34"/>
    </row>
    <row r="9" spans="2:11">
      <c r="B9" s="25">
        <v>930.2</v>
      </c>
      <c r="C9" s="31">
        <v>545550</v>
      </c>
      <c r="D9" s="30" t="s">
        <v>91</v>
      </c>
      <c r="E9" s="31" t="s">
        <v>2</v>
      </c>
      <c r="F9" s="31" t="s">
        <v>3</v>
      </c>
      <c r="G9" s="32">
        <v>1500</v>
      </c>
      <c r="H9" s="33">
        <v>1500</v>
      </c>
      <c r="K9" s="34"/>
    </row>
    <row r="10" spans="2:11">
      <c r="B10" s="25">
        <v>930.2</v>
      </c>
      <c r="C10" s="31">
        <v>545550</v>
      </c>
      <c r="D10" s="30" t="s">
        <v>72</v>
      </c>
      <c r="E10" s="31" t="s">
        <v>2</v>
      </c>
      <c r="F10" s="31" t="s">
        <v>8</v>
      </c>
      <c r="G10" s="32">
        <v>1000</v>
      </c>
      <c r="H10" s="33">
        <v>1000</v>
      </c>
      <c r="K10" s="34"/>
    </row>
    <row r="11" spans="2:11">
      <c r="B11" s="25">
        <v>930.2</v>
      </c>
      <c r="C11" s="31">
        <v>545550</v>
      </c>
      <c r="D11" s="30" t="s">
        <v>48</v>
      </c>
      <c r="E11" s="31" t="s">
        <v>2</v>
      </c>
      <c r="F11" s="31" t="s">
        <v>3</v>
      </c>
      <c r="G11" s="32">
        <v>1511</v>
      </c>
      <c r="H11" s="33">
        <v>1511</v>
      </c>
      <c r="K11" s="34"/>
    </row>
    <row r="12" spans="2:11">
      <c r="B12" s="25">
        <v>930.2</v>
      </c>
      <c r="C12" s="31">
        <v>545550</v>
      </c>
      <c r="D12" s="30" t="s">
        <v>30</v>
      </c>
      <c r="E12" s="31" t="s">
        <v>2</v>
      </c>
      <c r="F12" s="31" t="s">
        <v>9</v>
      </c>
      <c r="G12" s="32">
        <v>35</v>
      </c>
      <c r="H12" s="33">
        <v>35</v>
      </c>
      <c r="K12" s="34"/>
    </row>
    <row r="13" spans="2:11">
      <c r="B13" s="25">
        <v>930.2</v>
      </c>
      <c r="C13" s="31">
        <v>545550</v>
      </c>
      <c r="D13" s="30" t="s">
        <v>126</v>
      </c>
      <c r="E13" s="31" t="s">
        <v>2</v>
      </c>
      <c r="F13" s="31" t="s">
        <v>5</v>
      </c>
      <c r="G13" s="32">
        <v>350</v>
      </c>
      <c r="H13" s="33">
        <v>350</v>
      </c>
      <c r="K13" s="34"/>
    </row>
    <row r="14" spans="2:11">
      <c r="B14" s="25">
        <v>930.2</v>
      </c>
      <c r="C14" s="31">
        <v>545550</v>
      </c>
      <c r="D14" s="30" t="s">
        <v>45</v>
      </c>
      <c r="E14" s="31" t="s">
        <v>2</v>
      </c>
      <c r="F14" s="31" t="s">
        <v>3</v>
      </c>
      <c r="G14" s="32">
        <v>250</v>
      </c>
      <c r="H14" s="33">
        <v>250</v>
      </c>
      <c r="K14" s="34"/>
    </row>
    <row r="15" spans="2:11">
      <c r="B15" s="25">
        <v>930.2</v>
      </c>
      <c r="C15" s="31">
        <v>545550</v>
      </c>
      <c r="D15" s="30" t="s">
        <v>105</v>
      </c>
      <c r="E15" s="31" t="s">
        <v>6</v>
      </c>
      <c r="F15" s="31" t="s">
        <v>6</v>
      </c>
      <c r="G15" s="32">
        <v>870</v>
      </c>
      <c r="H15" s="33">
        <v>0</v>
      </c>
      <c r="K15" s="34"/>
    </row>
    <row r="16" spans="2:11">
      <c r="B16" s="25">
        <v>930.2</v>
      </c>
      <c r="C16" s="31">
        <v>545550</v>
      </c>
      <c r="D16" s="30" t="s">
        <v>107</v>
      </c>
      <c r="E16" s="31" t="s">
        <v>2</v>
      </c>
      <c r="F16" s="31" t="s">
        <v>3</v>
      </c>
      <c r="G16" s="32">
        <v>5000</v>
      </c>
      <c r="H16" s="33">
        <v>5000</v>
      </c>
      <c r="K16" s="34"/>
    </row>
    <row r="17" spans="2:11">
      <c r="B17" s="25">
        <v>930.2</v>
      </c>
      <c r="C17" s="31">
        <v>553110</v>
      </c>
      <c r="D17" s="30" t="s">
        <v>107</v>
      </c>
      <c r="E17" s="31" t="s">
        <v>3</v>
      </c>
      <c r="F17" s="31" t="s">
        <v>3</v>
      </c>
      <c r="G17" s="32">
        <v>1000</v>
      </c>
      <c r="H17" s="33">
        <v>0</v>
      </c>
      <c r="K17" s="34"/>
    </row>
    <row r="18" spans="2:11">
      <c r="B18" s="25">
        <v>930.2</v>
      </c>
      <c r="C18" s="31">
        <v>545550</v>
      </c>
      <c r="D18" s="30" t="s">
        <v>54</v>
      </c>
      <c r="E18" s="31" t="s">
        <v>2</v>
      </c>
      <c r="F18" s="31" t="s">
        <v>6</v>
      </c>
      <c r="G18" s="32">
        <v>550</v>
      </c>
      <c r="H18" s="33">
        <v>550</v>
      </c>
      <c r="K18" s="34"/>
    </row>
    <row r="19" spans="2:11">
      <c r="B19" s="25">
        <v>930.2</v>
      </c>
      <c r="C19" s="31">
        <v>545550</v>
      </c>
      <c r="D19" s="30" t="s">
        <v>67</v>
      </c>
      <c r="E19" s="31" t="s">
        <v>2</v>
      </c>
      <c r="F19" s="31" t="s">
        <v>3</v>
      </c>
      <c r="G19" s="32">
        <v>300</v>
      </c>
      <c r="H19" s="33">
        <v>300</v>
      </c>
      <c r="K19" s="34"/>
    </row>
    <row r="20" spans="2:11">
      <c r="B20" s="25">
        <v>930.2</v>
      </c>
      <c r="C20" s="31">
        <v>545550</v>
      </c>
      <c r="D20" s="30" t="s">
        <v>35</v>
      </c>
      <c r="E20" s="31" t="s">
        <v>2</v>
      </c>
      <c r="F20" s="31" t="s">
        <v>3</v>
      </c>
      <c r="G20" s="32">
        <v>290</v>
      </c>
      <c r="H20" s="33">
        <v>290</v>
      </c>
      <c r="K20" s="34"/>
    </row>
    <row r="21" spans="2:11">
      <c r="B21" s="25">
        <v>930.2</v>
      </c>
      <c r="C21" s="31">
        <v>545550</v>
      </c>
      <c r="D21" s="30" t="s">
        <v>32</v>
      </c>
      <c r="E21" s="31" t="s">
        <v>2</v>
      </c>
      <c r="F21" s="31" t="s">
        <v>8</v>
      </c>
      <c r="G21" s="32">
        <v>400</v>
      </c>
      <c r="H21" s="33">
        <v>400</v>
      </c>
      <c r="K21" s="34"/>
    </row>
    <row r="22" spans="2:11">
      <c r="B22" s="25">
        <v>930.2</v>
      </c>
      <c r="C22" s="31">
        <v>545550</v>
      </c>
      <c r="D22" s="30" t="s">
        <v>93</v>
      </c>
      <c r="E22" s="31" t="s">
        <v>2</v>
      </c>
      <c r="F22" s="31" t="s">
        <v>3</v>
      </c>
      <c r="G22" s="32">
        <v>1000</v>
      </c>
      <c r="H22" s="33">
        <v>1000</v>
      </c>
      <c r="K22" s="34"/>
    </row>
    <row r="23" spans="2:11">
      <c r="B23" s="25">
        <v>930.2</v>
      </c>
      <c r="C23" s="31">
        <v>545550</v>
      </c>
      <c r="D23" s="30" t="s">
        <v>86</v>
      </c>
      <c r="E23" s="31" t="s">
        <v>2</v>
      </c>
      <c r="F23" s="31" t="s">
        <v>8</v>
      </c>
      <c r="G23" s="32">
        <v>5000</v>
      </c>
      <c r="H23" s="33">
        <v>5000</v>
      </c>
      <c r="K23" s="34"/>
    </row>
    <row r="24" spans="2:11">
      <c r="B24" s="25">
        <v>930.2</v>
      </c>
      <c r="C24" s="31">
        <v>545550</v>
      </c>
      <c r="D24" s="30" t="s">
        <v>128</v>
      </c>
      <c r="E24" s="31" t="s">
        <v>2</v>
      </c>
      <c r="F24" s="31" t="s">
        <v>6</v>
      </c>
      <c r="G24" s="32">
        <v>550</v>
      </c>
      <c r="H24" s="33">
        <v>550</v>
      </c>
      <c r="K24" s="34"/>
    </row>
    <row r="25" spans="2:11">
      <c r="B25" s="25">
        <v>930.2</v>
      </c>
      <c r="C25" s="31">
        <v>545550</v>
      </c>
      <c r="D25" s="30" t="s">
        <v>73</v>
      </c>
      <c r="E25" s="31" t="s">
        <v>2</v>
      </c>
      <c r="F25" s="31" t="s">
        <v>7</v>
      </c>
      <c r="G25" s="32">
        <v>1000</v>
      </c>
      <c r="H25" s="33">
        <v>1000</v>
      </c>
      <c r="K25" s="34"/>
    </row>
    <row r="26" spans="2:11">
      <c r="B26" s="25">
        <v>930.2</v>
      </c>
      <c r="C26" s="31">
        <v>553110</v>
      </c>
      <c r="D26" s="30" t="s">
        <v>73</v>
      </c>
      <c r="E26" s="31" t="s">
        <v>2</v>
      </c>
      <c r="F26" s="31" t="s">
        <v>7</v>
      </c>
      <c r="G26" s="32">
        <v>3000</v>
      </c>
      <c r="H26" s="33">
        <v>3000</v>
      </c>
      <c r="K26" s="34"/>
    </row>
    <row r="27" spans="2:11">
      <c r="B27" s="25">
        <v>930.2</v>
      </c>
      <c r="C27" s="31">
        <v>545550</v>
      </c>
      <c r="D27" s="30" t="s">
        <v>87</v>
      </c>
      <c r="E27" s="31" t="s">
        <v>2</v>
      </c>
      <c r="F27" s="31" t="s">
        <v>3</v>
      </c>
      <c r="G27" s="32">
        <v>5000</v>
      </c>
      <c r="H27" s="33">
        <v>5000</v>
      </c>
      <c r="K27" s="34"/>
    </row>
    <row r="28" spans="2:11">
      <c r="B28" s="25">
        <v>930.2</v>
      </c>
      <c r="C28" s="31">
        <v>553110</v>
      </c>
      <c r="D28" s="30" t="s">
        <v>87</v>
      </c>
      <c r="E28" s="31" t="s">
        <v>3</v>
      </c>
      <c r="F28" s="31" t="s">
        <v>3</v>
      </c>
      <c r="G28" s="32">
        <v>1000</v>
      </c>
      <c r="H28" s="33">
        <v>0</v>
      </c>
      <c r="K28" s="34"/>
    </row>
    <row r="29" spans="2:11">
      <c r="B29" s="25">
        <v>930.2</v>
      </c>
      <c r="C29" s="31">
        <v>545550</v>
      </c>
      <c r="D29" s="30" t="s">
        <v>94</v>
      </c>
      <c r="E29" s="31" t="s">
        <v>2</v>
      </c>
      <c r="F29" s="31" t="s">
        <v>3</v>
      </c>
      <c r="G29" s="32">
        <v>500</v>
      </c>
      <c r="H29" s="33">
        <v>500</v>
      </c>
      <c r="K29" s="34"/>
    </row>
    <row r="30" spans="2:11">
      <c r="B30" s="25">
        <v>930.2</v>
      </c>
      <c r="C30" s="31">
        <v>545550</v>
      </c>
      <c r="D30" s="30" t="s">
        <v>56</v>
      </c>
      <c r="E30" s="31" t="s">
        <v>2</v>
      </c>
      <c r="F30" s="31" t="s">
        <v>3</v>
      </c>
      <c r="G30" s="32">
        <v>450</v>
      </c>
      <c r="H30" s="33">
        <v>450</v>
      </c>
      <c r="K30" s="34"/>
    </row>
    <row r="31" spans="2:11">
      <c r="B31" s="25">
        <v>930.2</v>
      </c>
      <c r="C31" s="31">
        <v>545550</v>
      </c>
      <c r="D31" s="30" t="s">
        <v>65</v>
      </c>
      <c r="E31" s="31" t="s">
        <v>2</v>
      </c>
      <c r="F31" s="31" t="s">
        <v>3</v>
      </c>
      <c r="G31" s="32">
        <v>1650</v>
      </c>
      <c r="H31" s="33">
        <v>1650</v>
      </c>
      <c r="K31" s="34"/>
    </row>
    <row r="32" spans="2:11">
      <c r="B32" s="25">
        <v>930.2</v>
      </c>
      <c r="C32" s="31">
        <v>545550</v>
      </c>
      <c r="D32" s="30" t="s">
        <v>41</v>
      </c>
      <c r="E32" s="31" t="s">
        <v>2</v>
      </c>
      <c r="F32" s="31" t="s">
        <v>3</v>
      </c>
      <c r="G32" s="32">
        <v>175</v>
      </c>
      <c r="H32" s="33">
        <v>175</v>
      </c>
      <c r="K32" s="34"/>
    </row>
    <row r="33" spans="2:11">
      <c r="B33" s="25">
        <v>930.2</v>
      </c>
      <c r="C33" s="31">
        <v>545550</v>
      </c>
      <c r="D33" s="30" t="s">
        <v>95</v>
      </c>
      <c r="E33" s="31" t="s">
        <v>2</v>
      </c>
      <c r="F33" s="31" t="s">
        <v>3</v>
      </c>
      <c r="G33" s="32">
        <v>385</v>
      </c>
      <c r="H33" s="33">
        <v>385</v>
      </c>
      <c r="K33" s="34"/>
    </row>
    <row r="34" spans="2:11">
      <c r="B34" s="25">
        <v>930.2</v>
      </c>
      <c r="C34" s="31">
        <v>545550</v>
      </c>
      <c r="D34" s="30" t="s">
        <v>106</v>
      </c>
      <c r="E34" s="31" t="s">
        <v>2</v>
      </c>
      <c r="F34" s="31" t="s">
        <v>9</v>
      </c>
      <c r="G34" s="32">
        <v>250</v>
      </c>
      <c r="H34" s="33">
        <v>250</v>
      </c>
      <c r="K34" s="34"/>
    </row>
    <row r="35" spans="2:11">
      <c r="B35" s="25">
        <v>930.2</v>
      </c>
      <c r="C35" s="31">
        <v>545550</v>
      </c>
      <c r="D35" s="30" t="s">
        <v>88</v>
      </c>
      <c r="E35" s="31" t="s">
        <v>2</v>
      </c>
      <c r="F35" s="31" t="s">
        <v>3</v>
      </c>
      <c r="G35" s="32">
        <v>54926.080000000002</v>
      </c>
      <c r="H35" s="33">
        <v>54926.080000000002</v>
      </c>
      <c r="K35" s="34"/>
    </row>
    <row r="36" spans="2:11">
      <c r="B36" s="25">
        <v>930.2</v>
      </c>
      <c r="C36" s="31">
        <v>545550</v>
      </c>
      <c r="D36" s="30" t="s">
        <v>83</v>
      </c>
      <c r="E36" s="31" t="s">
        <v>2</v>
      </c>
      <c r="F36" s="31" t="s">
        <v>3</v>
      </c>
      <c r="G36" s="32">
        <v>5000</v>
      </c>
      <c r="H36" s="33">
        <v>5000</v>
      </c>
      <c r="K36" s="34"/>
    </row>
    <row r="37" spans="2:11">
      <c r="B37" s="25">
        <v>930.2</v>
      </c>
      <c r="C37" s="31">
        <v>553110</v>
      </c>
      <c r="D37" s="30" t="s">
        <v>83</v>
      </c>
      <c r="E37" s="31" t="s">
        <v>3</v>
      </c>
      <c r="F37" s="31" t="s">
        <v>3</v>
      </c>
      <c r="G37" s="32">
        <v>12000</v>
      </c>
      <c r="H37" s="33">
        <v>0</v>
      </c>
      <c r="K37" s="34"/>
    </row>
    <row r="38" spans="2:11">
      <c r="B38" s="25">
        <v>930.2</v>
      </c>
      <c r="C38" s="31">
        <v>545550</v>
      </c>
      <c r="D38" s="30" t="s">
        <v>62</v>
      </c>
      <c r="E38" s="31" t="s">
        <v>2</v>
      </c>
      <c r="F38" s="31" t="s">
        <v>3</v>
      </c>
      <c r="G38" s="32">
        <v>635</v>
      </c>
      <c r="H38" s="33">
        <v>635</v>
      </c>
      <c r="K38" s="34"/>
    </row>
    <row r="39" spans="2:11">
      <c r="B39" s="25">
        <v>930.2</v>
      </c>
      <c r="C39" s="31">
        <v>545550</v>
      </c>
      <c r="D39" s="30" t="s">
        <v>38</v>
      </c>
      <c r="E39" s="31" t="s">
        <v>2</v>
      </c>
      <c r="F39" s="31" t="s">
        <v>8</v>
      </c>
      <c r="G39" s="32">
        <v>300</v>
      </c>
      <c r="H39" s="33">
        <v>300</v>
      </c>
      <c r="K39" s="34"/>
    </row>
    <row r="40" spans="2:11">
      <c r="B40" s="25">
        <v>930.2</v>
      </c>
      <c r="C40" s="31">
        <v>545550</v>
      </c>
      <c r="D40" s="30" t="s">
        <v>66</v>
      </c>
      <c r="E40" s="31" t="s">
        <v>2</v>
      </c>
      <c r="F40" s="31" t="s">
        <v>6</v>
      </c>
      <c r="G40" s="32">
        <v>750</v>
      </c>
      <c r="H40" s="33">
        <v>750</v>
      </c>
      <c r="K40" s="34"/>
    </row>
    <row r="41" spans="2:11">
      <c r="B41" s="25">
        <v>930.2</v>
      </c>
      <c r="C41" s="31">
        <v>545550</v>
      </c>
      <c r="D41" s="30" t="s">
        <v>43</v>
      </c>
      <c r="E41" s="31" t="s">
        <v>2</v>
      </c>
      <c r="F41" s="31" t="s">
        <v>3</v>
      </c>
      <c r="G41" s="32">
        <v>230</v>
      </c>
      <c r="H41" s="33">
        <v>230</v>
      </c>
      <c r="K41" s="34"/>
    </row>
    <row r="42" spans="2:11">
      <c r="B42" s="25">
        <v>930.2</v>
      </c>
      <c r="C42" s="31">
        <v>545550</v>
      </c>
      <c r="D42" s="30" t="s">
        <v>53</v>
      </c>
      <c r="E42" s="31" t="s">
        <v>2</v>
      </c>
      <c r="F42" s="31" t="s">
        <v>3</v>
      </c>
      <c r="G42" s="32">
        <v>700</v>
      </c>
      <c r="H42" s="33">
        <v>700</v>
      </c>
      <c r="K42" s="34"/>
    </row>
    <row r="43" spans="2:11">
      <c r="B43" s="25">
        <v>930.2</v>
      </c>
      <c r="C43" s="31">
        <v>545550</v>
      </c>
      <c r="D43" s="30" t="s">
        <v>69</v>
      </c>
      <c r="E43" s="31" t="s">
        <v>2</v>
      </c>
      <c r="F43" s="31" t="s">
        <v>6</v>
      </c>
      <c r="G43" s="32">
        <v>924</v>
      </c>
      <c r="H43" s="33">
        <v>924</v>
      </c>
      <c r="K43" s="34"/>
    </row>
    <row r="44" spans="2:11">
      <c r="B44" s="25">
        <v>930.2</v>
      </c>
      <c r="C44" s="31">
        <v>545550</v>
      </c>
      <c r="D44" s="30" t="s">
        <v>76</v>
      </c>
      <c r="E44" s="31" t="s">
        <v>2</v>
      </c>
      <c r="F44" s="31" t="s">
        <v>6</v>
      </c>
      <c r="G44" s="32">
        <v>1200</v>
      </c>
      <c r="H44" s="33">
        <v>1200</v>
      </c>
      <c r="K44" s="34"/>
    </row>
    <row r="45" spans="2:11">
      <c r="B45" s="25">
        <v>930.2</v>
      </c>
      <c r="C45" s="31">
        <v>545550</v>
      </c>
      <c r="D45" s="30" t="s">
        <v>70</v>
      </c>
      <c r="E45" s="31" t="s">
        <v>2</v>
      </c>
      <c r="F45" s="31" t="s">
        <v>3</v>
      </c>
      <c r="G45" s="32">
        <v>1030</v>
      </c>
      <c r="H45" s="33">
        <v>1030</v>
      </c>
      <c r="K45" s="34"/>
    </row>
    <row r="46" spans="2:11">
      <c r="B46" s="25">
        <v>930.2</v>
      </c>
      <c r="C46" s="31">
        <v>545550</v>
      </c>
      <c r="D46" s="30" t="s">
        <v>96</v>
      </c>
      <c r="E46" s="31" t="s">
        <v>2</v>
      </c>
      <c r="F46" s="31" t="s">
        <v>3</v>
      </c>
      <c r="G46" s="32">
        <v>200</v>
      </c>
      <c r="H46" s="33">
        <v>200</v>
      </c>
      <c r="K46" s="34"/>
    </row>
    <row r="47" spans="2:11">
      <c r="B47" s="25">
        <v>930.2</v>
      </c>
      <c r="C47" s="31">
        <v>545550</v>
      </c>
      <c r="D47" s="30" t="s">
        <v>29</v>
      </c>
      <c r="E47" s="31" t="s">
        <v>2</v>
      </c>
      <c r="F47" s="31" t="s">
        <v>5</v>
      </c>
      <c r="G47" s="32">
        <v>1294</v>
      </c>
      <c r="H47" s="33">
        <v>1294</v>
      </c>
      <c r="K47" s="34"/>
    </row>
    <row r="48" spans="2:11">
      <c r="B48" s="25">
        <v>930.2</v>
      </c>
      <c r="C48" s="31">
        <v>545550</v>
      </c>
      <c r="D48" s="30" t="s">
        <v>80</v>
      </c>
      <c r="E48" s="31" t="s">
        <v>2</v>
      </c>
      <c r="F48" s="31" t="s">
        <v>3</v>
      </c>
      <c r="G48" s="32">
        <v>2500</v>
      </c>
      <c r="H48" s="33">
        <v>2500</v>
      </c>
      <c r="K48" s="34"/>
    </row>
    <row r="49" spans="2:11">
      <c r="B49" s="25">
        <v>930.2</v>
      </c>
      <c r="C49" s="31">
        <v>553110</v>
      </c>
      <c r="D49" s="30" t="s">
        <v>80</v>
      </c>
      <c r="E49" s="31" t="s">
        <v>3</v>
      </c>
      <c r="F49" s="31" t="s">
        <v>3</v>
      </c>
      <c r="G49" s="32">
        <v>6500</v>
      </c>
      <c r="H49" s="33">
        <v>0</v>
      </c>
      <c r="K49" s="34"/>
    </row>
    <row r="50" spans="2:11">
      <c r="B50" s="25">
        <v>930.2</v>
      </c>
      <c r="C50" s="31">
        <v>545550</v>
      </c>
      <c r="D50" s="30" t="s">
        <v>75</v>
      </c>
      <c r="E50" s="31" t="s">
        <v>2</v>
      </c>
      <c r="F50" s="31" t="s">
        <v>3</v>
      </c>
      <c r="G50" s="32">
        <v>1299</v>
      </c>
      <c r="H50" s="33">
        <v>1299</v>
      </c>
      <c r="K50" s="34"/>
    </row>
    <row r="51" spans="2:11">
      <c r="B51" s="25">
        <v>930.2</v>
      </c>
      <c r="C51" s="31">
        <v>545550</v>
      </c>
      <c r="D51" s="30" t="s">
        <v>49</v>
      </c>
      <c r="E51" s="31" t="s">
        <v>2</v>
      </c>
      <c r="F51" s="31" t="s">
        <v>6</v>
      </c>
      <c r="G51" s="32">
        <v>330</v>
      </c>
      <c r="H51" s="33">
        <v>330</v>
      </c>
      <c r="K51" s="34"/>
    </row>
    <row r="52" spans="2:11">
      <c r="B52" s="25">
        <v>930.2</v>
      </c>
      <c r="C52" s="31">
        <v>545550</v>
      </c>
      <c r="D52" s="30" t="s">
        <v>39</v>
      </c>
      <c r="E52" s="31" t="s">
        <v>2</v>
      </c>
      <c r="F52" s="31" t="s">
        <v>3</v>
      </c>
      <c r="G52" s="32">
        <v>425</v>
      </c>
      <c r="H52" s="33">
        <v>425</v>
      </c>
      <c r="K52" s="34"/>
    </row>
    <row r="53" spans="2:11">
      <c r="B53" s="25">
        <v>930.2</v>
      </c>
      <c r="C53" s="31">
        <v>545550</v>
      </c>
      <c r="D53" s="30" t="s">
        <v>63</v>
      </c>
      <c r="E53" s="31" t="s">
        <v>2</v>
      </c>
      <c r="F53" s="31" t="s">
        <v>5</v>
      </c>
      <c r="G53" s="32">
        <v>650</v>
      </c>
      <c r="H53" s="33">
        <v>650</v>
      </c>
      <c r="K53" s="34"/>
    </row>
    <row r="54" spans="2:11">
      <c r="B54" s="25">
        <v>930.2</v>
      </c>
      <c r="C54" s="31">
        <v>545550</v>
      </c>
      <c r="D54" s="30" t="s">
        <v>57</v>
      </c>
      <c r="E54" s="31" t="s">
        <v>2</v>
      </c>
      <c r="F54" s="31" t="s">
        <v>8</v>
      </c>
      <c r="G54" s="32">
        <v>1650</v>
      </c>
      <c r="H54" s="33">
        <v>1650</v>
      </c>
      <c r="K54" s="34"/>
    </row>
    <row r="55" spans="2:11">
      <c r="B55" s="25">
        <v>930.2</v>
      </c>
      <c r="C55" s="31">
        <v>545550</v>
      </c>
      <c r="D55" s="30" t="s">
        <v>134</v>
      </c>
      <c r="E55" s="31" t="s">
        <v>2</v>
      </c>
      <c r="F55" s="31" t="s">
        <v>3</v>
      </c>
      <c r="G55" s="32">
        <v>255</v>
      </c>
      <c r="H55" s="33">
        <v>255</v>
      </c>
      <c r="K55" s="34"/>
    </row>
    <row r="56" spans="2:11">
      <c r="B56" s="25">
        <v>930.2</v>
      </c>
      <c r="C56" s="31">
        <v>545550</v>
      </c>
      <c r="D56" s="30" t="s">
        <v>42</v>
      </c>
      <c r="E56" s="31" t="s">
        <v>2</v>
      </c>
      <c r="F56" s="31" t="s">
        <v>3</v>
      </c>
      <c r="G56" s="32">
        <v>195</v>
      </c>
      <c r="H56" s="33">
        <v>195</v>
      </c>
      <c r="K56" s="34"/>
    </row>
    <row r="57" spans="2:11">
      <c r="B57" s="25">
        <v>930.2</v>
      </c>
      <c r="C57" s="31">
        <v>545550</v>
      </c>
      <c r="D57" s="30" t="s">
        <v>135</v>
      </c>
      <c r="E57" s="31" t="s">
        <v>2</v>
      </c>
      <c r="F57" s="31" t="s">
        <v>5</v>
      </c>
      <c r="G57" s="32">
        <v>7075</v>
      </c>
      <c r="H57" s="33">
        <v>7075</v>
      </c>
      <c r="K57" s="34"/>
    </row>
    <row r="58" spans="2:11">
      <c r="B58" s="25">
        <v>930.2</v>
      </c>
      <c r="C58" s="31">
        <v>545550</v>
      </c>
      <c r="D58" s="30" t="s">
        <v>97</v>
      </c>
      <c r="E58" s="31" t="s">
        <v>2</v>
      </c>
      <c r="F58" s="31" t="s">
        <v>5</v>
      </c>
      <c r="G58" s="32">
        <v>200</v>
      </c>
      <c r="H58" s="33">
        <v>200</v>
      </c>
      <c r="K58" s="34"/>
    </row>
    <row r="59" spans="2:11">
      <c r="B59" s="25">
        <v>930.2</v>
      </c>
      <c r="C59" s="31">
        <v>545550</v>
      </c>
      <c r="D59" s="30" t="s">
        <v>40</v>
      </c>
      <c r="E59" s="31" t="s">
        <v>2</v>
      </c>
      <c r="F59" s="31" t="s">
        <v>3</v>
      </c>
      <c r="G59" s="32">
        <v>150</v>
      </c>
      <c r="H59" s="33">
        <v>150</v>
      </c>
      <c r="K59" s="34"/>
    </row>
    <row r="60" spans="2:11">
      <c r="B60" s="25">
        <v>930.2</v>
      </c>
      <c r="C60" s="31">
        <v>545550</v>
      </c>
      <c r="D60" s="30" t="s">
        <v>58</v>
      </c>
      <c r="E60" s="31" t="s">
        <v>2</v>
      </c>
      <c r="F60" s="31" t="s">
        <v>6</v>
      </c>
      <c r="G60" s="32">
        <v>500</v>
      </c>
      <c r="H60" s="33">
        <v>500</v>
      </c>
      <c r="K60" s="34"/>
    </row>
    <row r="61" spans="2:11">
      <c r="B61" s="25">
        <v>930.2</v>
      </c>
      <c r="C61" s="31">
        <v>545550</v>
      </c>
      <c r="D61" s="30" t="s">
        <v>136</v>
      </c>
      <c r="E61" s="31" t="s">
        <v>2</v>
      </c>
      <c r="F61" s="31" t="s">
        <v>6</v>
      </c>
      <c r="G61" s="32">
        <v>5000</v>
      </c>
      <c r="H61" s="33">
        <v>5000</v>
      </c>
      <c r="K61" s="34"/>
    </row>
    <row r="62" spans="2:11">
      <c r="B62" s="25">
        <v>930.2</v>
      </c>
      <c r="C62" s="31">
        <v>545550</v>
      </c>
      <c r="D62" s="30" t="s">
        <v>44</v>
      </c>
      <c r="E62" s="31" t="s">
        <v>2</v>
      </c>
      <c r="F62" s="31" t="s">
        <v>8</v>
      </c>
      <c r="G62" s="32">
        <v>865</v>
      </c>
      <c r="H62" s="33">
        <v>865</v>
      </c>
      <c r="K62" s="34"/>
    </row>
    <row r="63" spans="2:11">
      <c r="B63" s="25">
        <v>930.2</v>
      </c>
      <c r="C63" s="31">
        <v>545550</v>
      </c>
      <c r="D63" s="30" t="s">
        <v>71</v>
      </c>
      <c r="E63" s="31" t="s">
        <v>2</v>
      </c>
      <c r="F63" s="31" t="s">
        <v>8</v>
      </c>
      <c r="G63" s="32">
        <v>1152</v>
      </c>
      <c r="H63" s="33">
        <v>1152</v>
      </c>
      <c r="K63" s="34"/>
    </row>
    <row r="64" spans="2:11">
      <c r="B64" s="25">
        <v>930.2</v>
      </c>
      <c r="C64" s="31">
        <v>545550</v>
      </c>
      <c r="D64" s="30" t="s">
        <v>100</v>
      </c>
      <c r="E64" s="31" t="s">
        <v>2</v>
      </c>
      <c r="F64" s="31" t="s">
        <v>8</v>
      </c>
      <c r="G64" s="32">
        <v>225</v>
      </c>
      <c r="H64" s="33">
        <v>225</v>
      </c>
      <c r="K64" s="34"/>
    </row>
    <row r="65" spans="2:11">
      <c r="B65" s="25">
        <v>930.2</v>
      </c>
      <c r="C65" s="31">
        <v>545550</v>
      </c>
      <c r="D65" s="30" t="s">
        <v>113</v>
      </c>
      <c r="E65" s="31" t="s">
        <v>2</v>
      </c>
      <c r="F65" s="31" t="s">
        <v>6</v>
      </c>
      <c r="G65" s="32">
        <v>4000</v>
      </c>
      <c r="H65" s="33">
        <v>4000</v>
      </c>
      <c r="K65" s="34"/>
    </row>
    <row r="66" spans="2:11">
      <c r="B66" s="25">
        <v>930.2</v>
      </c>
      <c r="C66" s="31">
        <v>553110</v>
      </c>
      <c r="D66" s="30" t="s">
        <v>113</v>
      </c>
      <c r="E66" s="31" t="s">
        <v>2</v>
      </c>
      <c r="F66" s="31" t="s">
        <v>6</v>
      </c>
      <c r="G66" s="32">
        <v>4000</v>
      </c>
      <c r="H66" s="33">
        <v>4000</v>
      </c>
      <c r="K66" s="34"/>
    </row>
    <row r="67" spans="2:11">
      <c r="B67" s="25">
        <v>930.2</v>
      </c>
      <c r="C67" s="31">
        <v>545550</v>
      </c>
      <c r="D67" s="30" t="s">
        <v>117</v>
      </c>
      <c r="E67" s="31" t="s">
        <v>2</v>
      </c>
      <c r="F67" s="31" t="s">
        <v>6</v>
      </c>
      <c r="G67" s="32">
        <v>2000</v>
      </c>
      <c r="H67" s="33">
        <v>2000</v>
      </c>
      <c r="K67" s="34"/>
    </row>
    <row r="68" spans="2:11">
      <c r="B68" s="25">
        <v>930.2</v>
      </c>
      <c r="C68" s="31">
        <v>553110</v>
      </c>
      <c r="D68" s="30" t="s">
        <v>117</v>
      </c>
      <c r="E68" s="31" t="s">
        <v>2</v>
      </c>
      <c r="F68" s="31" t="s">
        <v>6</v>
      </c>
      <c r="G68" s="32">
        <v>8000</v>
      </c>
      <c r="H68" s="33">
        <v>8000</v>
      </c>
      <c r="K68" s="34"/>
    </row>
    <row r="69" spans="2:11">
      <c r="B69" s="25">
        <v>930.2</v>
      </c>
      <c r="C69" s="31">
        <v>545550</v>
      </c>
      <c r="D69" s="30" t="s">
        <v>118</v>
      </c>
      <c r="E69" s="31" t="s">
        <v>2</v>
      </c>
      <c r="F69" s="31" t="s">
        <v>5</v>
      </c>
      <c r="G69" s="32">
        <v>6000</v>
      </c>
      <c r="H69" s="33">
        <v>6000</v>
      </c>
      <c r="K69" s="34"/>
    </row>
    <row r="70" spans="2:11">
      <c r="B70" s="25">
        <v>930.2</v>
      </c>
      <c r="C70" s="31">
        <v>545550</v>
      </c>
      <c r="D70" s="30" t="s">
        <v>119</v>
      </c>
      <c r="E70" s="31" t="s">
        <v>2</v>
      </c>
      <c r="F70" s="31" t="s">
        <v>3</v>
      </c>
      <c r="G70" s="32">
        <v>2000</v>
      </c>
      <c r="H70" s="33">
        <v>2000</v>
      </c>
      <c r="K70" s="34"/>
    </row>
    <row r="71" spans="2:11">
      <c r="B71" s="25">
        <v>930.2</v>
      </c>
      <c r="C71" s="31">
        <v>545550</v>
      </c>
      <c r="D71" s="30" t="s">
        <v>120</v>
      </c>
      <c r="E71" s="31" t="s">
        <v>2</v>
      </c>
      <c r="F71" s="31" t="s">
        <v>2</v>
      </c>
      <c r="G71" s="32">
        <v>700</v>
      </c>
      <c r="H71" s="33">
        <v>700</v>
      </c>
      <c r="K71" s="34"/>
    </row>
    <row r="72" spans="2:11">
      <c r="B72" s="25">
        <v>930.2</v>
      </c>
      <c r="C72" s="31">
        <v>545550</v>
      </c>
      <c r="D72" s="30" t="s">
        <v>37</v>
      </c>
      <c r="E72" s="31" t="s">
        <v>2</v>
      </c>
      <c r="F72" s="31" t="s">
        <v>7</v>
      </c>
      <c r="G72" s="32">
        <v>952</v>
      </c>
      <c r="H72" s="33">
        <v>952</v>
      </c>
      <c r="K72" s="34"/>
    </row>
    <row r="73" spans="2:11">
      <c r="B73" s="25">
        <v>930.2</v>
      </c>
      <c r="C73" s="31">
        <v>545550</v>
      </c>
      <c r="D73" s="30" t="s">
        <v>74</v>
      </c>
      <c r="E73" s="31" t="s">
        <v>2</v>
      </c>
      <c r="F73" s="31" t="s">
        <v>5</v>
      </c>
      <c r="G73" s="32">
        <v>1000</v>
      </c>
      <c r="H73" s="33">
        <v>1000</v>
      </c>
      <c r="K73" s="34"/>
    </row>
    <row r="74" spans="2:11">
      <c r="B74" s="25">
        <v>930.2</v>
      </c>
      <c r="C74" s="31">
        <v>545550</v>
      </c>
      <c r="D74" s="30" t="s">
        <v>121</v>
      </c>
      <c r="E74" s="31" t="s">
        <v>2</v>
      </c>
      <c r="F74" s="31" t="s">
        <v>5</v>
      </c>
      <c r="G74" s="32">
        <v>18700</v>
      </c>
      <c r="H74" s="33">
        <v>18700</v>
      </c>
      <c r="K74" s="34"/>
    </row>
    <row r="75" spans="2:11">
      <c r="B75" s="25">
        <v>930.2</v>
      </c>
      <c r="C75" s="31">
        <v>545550</v>
      </c>
      <c r="D75" s="30" t="s">
        <v>122</v>
      </c>
      <c r="E75" s="31" t="s">
        <v>2</v>
      </c>
      <c r="F75" s="31" t="s">
        <v>5</v>
      </c>
      <c r="G75" s="32">
        <v>8750</v>
      </c>
      <c r="H75" s="33">
        <v>8750</v>
      </c>
      <c r="K75" s="34"/>
    </row>
    <row r="76" spans="2:11">
      <c r="B76" s="25">
        <v>930.2</v>
      </c>
      <c r="C76" s="31">
        <v>545550</v>
      </c>
      <c r="D76" s="30" t="s">
        <v>123</v>
      </c>
      <c r="E76" s="31" t="s">
        <v>2</v>
      </c>
      <c r="F76" s="31" t="s">
        <v>2</v>
      </c>
      <c r="G76" s="32">
        <v>745</v>
      </c>
      <c r="H76" s="33">
        <v>745</v>
      </c>
      <c r="K76" s="34"/>
    </row>
    <row r="77" spans="2:11">
      <c r="B77" s="25">
        <v>930.2</v>
      </c>
      <c r="C77" s="31">
        <v>545550</v>
      </c>
      <c r="D77" s="30" t="s">
        <v>124</v>
      </c>
      <c r="E77" s="31" t="s">
        <v>2</v>
      </c>
      <c r="F77" s="31" t="s">
        <v>9</v>
      </c>
      <c r="G77" s="32">
        <v>300</v>
      </c>
      <c r="H77" s="33">
        <v>300</v>
      </c>
      <c r="K77" s="34"/>
    </row>
    <row r="78" spans="2:11">
      <c r="B78" s="25">
        <v>930.2</v>
      </c>
      <c r="C78" s="31">
        <v>553110</v>
      </c>
      <c r="D78" s="30" t="s">
        <v>125</v>
      </c>
      <c r="E78" s="31" t="s">
        <v>3</v>
      </c>
      <c r="F78" s="31" t="s">
        <v>3</v>
      </c>
      <c r="G78" s="32">
        <v>2000</v>
      </c>
      <c r="H78" s="33">
        <v>0</v>
      </c>
      <c r="K78" s="34"/>
    </row>
    <row r="79" spans="2:11">
      <c r="B79" s="25">
        <v>930.2</v>
      </c>
      <c r="C79" s="31">
        <v>545550</v>
      </c>
      <c r="D79" s="30" t="s">
        <v>127</v>
      </c>
      <c r="E79" s="31" t="s">
        <v>2</v>
      </c>
      <c r="F79" s="31" t="s">
        <v>8</v>
      </c>
      <c r="G79" s="32">
        <v>155</v>
      </c>
      <c r="H79" s="33">
        <v>155</v>
      </c>
      <c r="K79" s="34"/>
    </row>
    <row r="80" spans="2:11">
      <c r="B80" s="25">
        <v>930.2</v>
      </c>
      <c r="C80" s="31">
        <v>545550</v>
      </c>
      <c r="D80" s="30" t="s">
        <v>129</v>
      </c>
      <c r="E80" s="31" t="s">
        <v>2</v>
      </c>
      <c r="F80" s="31" t="s">
        <v>5</v>
      </c>
      <c r="G80" s="32">
        <v>250</v>
      </c>
      <c r="H80" s="33">
        <v>250</v>
      </c>
      <c r="K80" s="34"/>
    </row>
    <row r="81" spans="2:11">
      <c r="B81" s="25">
        <v>930.2</v>
      </c>
      <c r="C81" s="31">
        <v>545550</v>
      </c>
      <c r="D81" s="30" t="s">
        <v>130</v>
      </c>
      <c r="E81" s="31" t="s">
        <v>2</v>
      </c>
      <c r="F81" s="31" t="s">
        <v>5</v>
      </c>
      <c r="G81" s="32">
        <v>230</v>
      </c>
      <c r="H81" s="33">
        <v>230</v>
      </c>
      <c r="K81" s="34"/>
    </row>
    <row r="82" spans="2:11">
      <c r="B82" s="25">
        <v>930.2</v>
      </c>
      <c r="C82" s="31">
        <v>545550</v>
      </c>
      <c r="D82" s="30" t="s">
        <v>131</v>
      </c>
      <c r="E82" s="31" t="s">
        <v>2</v>
      </c>
      <c r="F82" s="31" t="s">
        <v>5</v>
      </c>
      <c r="G82" s="32">
        <v>275</v>
      </c>
      <c r="H82" s="33">
        <v>275</v>
      </c>
      <c r="K82" s="34"/>
    </row>
    <row r="83" spans="2:11">
      <c r="B83" s="25">
        <v>930.2</v>
      </c>
      <c r="C83" s="31">
        <v>545550</v>
      </c>
      <c r="D83" s="30" t="s">
        <v>132</v>
      </c>
      <c r="E83" s="31" t="s">
        <v>2</v>
      </c>
      <c r="F83" s="31" t="s">
        <v>3</v>
      </c>
      <c r="G83" s="32">
        <v>435</v>
      </c>
      <c r="H83" s="33">
        <v>435</v>
      </c>
      <c r="K83" s="34"/>
    </row>
    <row r="84" spans="2:11">
      <c r="B84" s="25">
        <v>930.2</v>
      </c>
      <c r="C84" s="31">
        <v>545550</v>
      </c>
      <c r="D84" s="30" t="s">
        <v>133</v>
      </c>
      <c r="E84" s="31" t="s">
        <v>2</v>
      </c>
      <c r="F84" s="31" t="s">
        <v>5</v>
      </c>
      <c r="G84" s="32">
        <v>1200</v>
      </c>
      <c r="H84" s="33">
        <v>1200</v>
      </c>
      <c r="K84" s="34"/>
    </row>
    <row r="85" spans="2:11">
      <c r="B85" s="25">
        <v>930.2</v>
      </c>
      <c r="C85" s="31">
        <v>553110</v>
      </c>
      <c r="D85" s="30" t="s">
        <v>133</v>
      </c>
      <c r="E85" s="31" t="s">
        <v>2</v>
      </c>
      <c r="F85" s="31" t="s">
        <v>5</v>
      </c>
      <c r="G85" s="32">
        <v>1200</v>
      </c>
      <c r="H85" s="33">
        <v>1200</v>
      </c>
      <c r="K85" s="34"/>
    </row>
    <row r="86" spans="2:11">
      <c r="B86" s="25">
        <v>930.2</v>
      </c>
      <c r="C86" s="31">
        <v>545550</v>
      </c>
      <c r="D86" s="30" t="s">
        <v>90</v>
      </c>
      <c r="E86" s="31" t="s">
        <v>2</v>
      </c>
      <c r="F86" s="31" t="s">
        <v>3</v>
      </c>
      <c r="G86" s="32">
        <v>180</v>
      </c>
      <c r="H86" s="33">
        <v>180</v>
      </c>
      <c r="K86" s="34"/>
    </row>
    <row r="87" spans="2:11">
      <c r="B87" s="25">
        <v>930.2</v>
      </c>
      <c r="C87" s="31">
        <v>545550</v>
      </c>
      <c r="D87" s="30" t="s">
        <v>137</v>
      </c>
      <c r="E87" s="31" t="s">
        <v>2</v>
      </c>
      <c r="F87" s="31" t="s">
        <v>5</v>
      </c>
      <c r="G87" s="32">
        <v>200</v>
      </c>
      <c r="H87" s="33">
        <v>200</v>
      </c>
      <c r="K87" s="34"/>
    </row>
    <row r="88" spans="2:11">
      <c r="B88" s="25">
        <v>930.2</v>
      </c>
      <c r="C88" s="31">
        <v>545550</v>
      </c>
      <c r="D88" s="30" t="s">
        <v>160</v>
      </c>
      <c r="E88" s="31" t="s">
        <v>2</v>
      </c>
      <c r="F88" s="31" t="s">
        <v>7</v>
      </c>
      <c r="G88" s="32">
        <v>1500</v>
      </c>
      <c r="H88" s="33">
        <v>1500</v>
      </c>
      <c r="K88" s="34"/>
    </row>
    <row r="89" spans="2:11">
      <c r="B89" s="25">
        <v>930.2</v>
      </c>
      <c r="C89" s="31">
        <v>545550</v>
      </c>
      <c r="D89" s="30" t="s">
        <v>61</v>
      </c>
      <c r="E89" s="31" t="s">
        <v>2</v>
      </c>
      <c r="F89" s="31" t="s">
        <v>5</v>
      </c>
      <c r="G89" s="32">
        <v>678</v>
      </c>
      <c r="H89" s="33">
        <v>678</v>
      </c>
      <c r="K89" s="34"/>
    </row>
    <row r="90" spans="2:11">
      <c r="B90" s="25">
        <v>930.2</v>
      </c>
      <c r="C90" s="31">
        <v>545550</v>
      </c>
      <c r="D90" s="30" t="s">
        <v>78</v>
      </c>
      <c r="E90" s="31" t="s">
        <v>2</v>
      </c>
      <c r="F90" s="31" t="s">
        <v>3</v>
      </c>
      <c r="G90" s="32">
        <v>3500</v>
      </c>
      <c r="H90" s="33">
        <v>3500</v>
      </c>
      <c r="K90" s="34"/>
    </row>
    <row r="91" spans="2:11">
      <c r="B91" s="25">
        <v>930.2</v>
      </c>
      <c r="C91" s="31">
        <v>545550</v>
      </c>
      <c r="D91" s="30" t="s">
        <v>138</v>
      </c>
      <c r="E91" s="31" t="s">
        <v>2</v>
      </c>
      <c r="F91" s="31" t="s">
        <v>6</v>
      </c>
      <c r="G91" s="32">
        <v>124</v>
      </c>
      <c r="H91" s="33">
        <v>124</v>
      </c>
      <c r="K91" s="34"/>
    </row>
    <row r="92" spans="2:11">
      <c r="B92" s="25">
        <v>930.2</v>
      </c>
      <c r="C92" s="31">
        <v>545550</v>
      </c>
      <c r="D92" s="30" t="s">
        <v>55</v>
      </c>
      <c r="E92" s="31" t="s">
        <v>2</v>
      </c>
      <c r="F92" s="31" t="s">
        <v>7</v>
      </c>
      <c r="G92" s="32">
        <v>500</v>
      </c>
      <c r="H92" s="33">
        <v>500</v>
      </c>
      <c r="K92" s="34"/>
    </row>
    <row r="93" spans="2:11">
      <c r="B93" s="25">
        <v>930.2</v>
      </c>
      <c r="C93" s="31">
        <v>545550</v>
      </c>
      <c r="D93" s="30" t="s">
        <v>116</v>
      </c>
      <c r="E93" s="31" t="s">
        <v>2</v>
      </c>
      <c r="F93" s="31" t="s">
        <v>3</v>
      </c>
      <c r="G93" s="32">
        <v>2000</v>
      </c>
      <c r="H93" s="33">
        <v>2000</v>
      </c>
      <c r="K93" s="34"/>
    </row>
    <row r="94" spans="2:11">
      <c r="B94" s="25">
        <v>930.2</v>
      </c>
      <c r="C94" s="31">
        <v>545550</v>
      </c>
      <c r="D94" s="30" t="s">
        <v>139</v>
      </c>
      <c r="E94" s="31" t="s">
        <v>2</v>
      </c>
      <c r="F94" s="31" t="s">
        <v>6</v>
      </c>
      <c r="G94" s="32">
        <v>175</v>
      </c>
      <c r="H94" s="33">
        <v>175</v>
      </c>
      <c r="K94" s="34"/>
    </row>
    <row r="95" spans="2:11">
      <c r="B95" s="25">
        <v>930.2</v>
      </c>
      <c r="C95" s="31">
        <v>553110</v>
      </c>
      <c r="D95" s="30" t="s">
        <v>109</v>
      </c>
      <c r="E95" s="31" t="s">
        <v>3</v>
      </c>
      <c r="F95" s="31" t="s">
        <v>3</v>
      </c>
      <c r="G95" s="32">
        <v>2000</v>
      </c>
      <c r="H95" s="33">
        <v>0</v>
      </c>
      <c r="K95" s="34"/>
    </row>
    <row r="96" spans="2:11">
      <c r="B96" s="25">
        <v>930.2</v>
      </c>
      <c r="C96" s="31">
        <v>545550</v>
      </c>
      <c r="D96" s="30" t="s">
        <v>51</v>
      </c>
      <c r="E96" s="31" t="s">
        <v>2</v>
      </c>
      <c r="F96" s="31" t="s">
        <v>3</v>
      </c>
      <c r="G96" s="32">
        <v>425</v>
      </c>
      <c r="H96" s="33">
        <v>425</v>
      </c>
      <c r="K96" s="34"/>
    </row>
    <row r="97" spans="2:11">
      <c r="B97" s="25">
        <v>930.2</v>
      </c>
      <c r="C97" s="31">
        <v>545550</v>
      </c>
      <c r="D97" s="30" t="s">
        <v>47</v>
      </c>
      <c r="E97" s="31" t="s">
        <v>2</v>
      </c>
      <c r="F97" s="31" t="s">
        <v>3</v>
      </c>
      <c r="G97" s="32">
        <v>300</v>
      </c>
      <c r="H97" s="33">
        <v>300</v>
      </c>
      <c r="K97" s="34"/>
    </row>
    <row r="98" spans="2:11">
      <c r="B98" s="25">
        <v>930.2</v>
      </c>
      <c r="C98" s="31">
        <v>553110</v>
      </c>
      <c r="D98" s="30" t="s">
        <v>47</v>
      </c>
      <c r="E98" s="31" t="s">
        <v>3</v>
      </c>
      <c r="F98" s="31" t="s">
        <v>3</v>
      </c>
      <c r="G98" s="32">
        <v>1000</v>
      </c>
      <c r="H98" s="33">
        <v>0</v>
      </c>
      <c r="K98" s="34"/>
    </row>
    <row r="99" spans="2:11">
      <c r="B99" s="25">
        <v>930.2</v>
      </c>
      <c r="C99" s="31">
        <v>545550</v>
      </c>
      <c r="D99" s="30" t="s">
        <v>103</v>
      </c>
      <c r="E99" s="31" t="s">
        <v>2</v>
      </c>
      <c r="F99" s="31" t="s">
        <v>3</v>
      </c>
      <c r="G99" s="32">
        <v>52</v>
      </c>
      <c r="H99" s="33">
        <v>52</v>
      </c>
      <c r="K99" s="34"/>
    </row>
    <row r="100" spans="2:11">
      <c r="B100" s="25">
        <v>930.2</v>
      </c>
      <c r="C100" s="31">
        <v>545550</v>
      </c>
      <c r="D100" s="30" t="s">
        <v>108</v>
      </c>
      <c r="E100" s="31" t="s">
        <v>2</v>
      </c>
      <c r="F100" s="31" t="s">
        <v>3</v>
      </c>
      <c r="G100" s="32">
        <v>1200</v>
      </c>
      <c r="H100" s="33">
        <v>1200</v>
      </c>
      <c r="K100" s="34"/>
    </row>
    <row r="101" spans="2:11">
      <c r="B101" s="25">
        <v>930.2</v>
      </c>
      <c r="C101" s="31">
        <v>545550</v>
      </c>
      <c r="D101" s="30" t="s">
        <v>140</v>
      </c>
      <c r="E101" s="31" t="s">
        <v>2</v>
      </c>
      <c r="F101" s="31" t="s">
        <v>3</v>
      </c>
      <c r="G101" s="32">
        <v>500</v>
      </c>
      <c r="H101" s="33">
        <v>500</v>
      </c>
      <c r="K101" s="34"/>
    </row>
    <row r="102" spans="2:11">
      <c r="B102" s="25">
        <v>930.2</v>
      </c>
      <c r="C102" s="31">
        <v>545550</v>
      </c>
      <c r="D102" s="30" t="s">
        <v>52</v>
      </c>
      <c r="E102" s="31" t="s">
        <v>2</v>
      </c>
      <c r="F102" s="31" t="s">
        <v>7</v>
      </c>
      <c r="G102" s="32">
        <v>473</v>
      </c>
      <c r="H102" s="33">
        <v>473</v>
      </c>
      <c r="K102" s="34"/>
    </row>
    <row r="103" spans="2:11">
      <c r="B103" s="25">
        <v>930.2</v>
      </c>
      <c r="C103" s="31">
        <v>545550</v>
      </c>
      <c r="D103" s="30" t="s">
        <v>168</v>
      </c>
      <c r="E103" s="31" t="s">
        <v>2</v>
      </c>
      <c r="F103" s="31" t="s">
        <v>7</v>
      </c>
      <c r="G103" s="32">
        <v>100</v>
      </c>
      <c r="H103" s="33">
        <v>100</v>
      </c>
      <c r="K103" s="34"/>
    </row>
    <row r="104" spans="2:11">
      <c r="B104" s="25">
        <v>930.2</v>
      </c>
      <c r="C104" s="31">
        <v>545550</v>
      </c>
      <c r="D104" s="30" t="s">
        <v>141</v>
      </c>
      <c r="E104" s="31" t="s">
        <v>2</v>
      </c>
      <c r="F104" s="31" t="s">
        <v>5</v>
      </c>
      <c r="G104" s="32">
        <v>5000</v>
      </c>
      <c r="H104" s="33">
        <v>5000</v>
      </c>
      <c r="K104" s="34"/>
    </row>
    <row r="105" spans="2:11">
      <c r="B105" s="25">
        <v>930.2</v>
      </c>
      <c r="C105" s="31">
        <v>545550</v>
      </c>
      <c r="D105" s="30" t="s">
        <v>142</v>
      </c>
      <c r="E105" s="31" t="s">
        <v>2</v>
      </c>
      <c r="F105" s="31" t="s">
        <v>8</v>
      </c>
      <c r="G105" s="32">
        <v>250</v>
      </c>
      <c r="H105" s="33">
        <v>250</v>
      </c>
      <c r="K105" s="34"/>
    </row>
    <row r="106" spans="2:11">
      <c r="B106" s="25">
        <v>930.2</v>
      </c>
      <c r="C106" s="31">
        <v>545550</v>
      </c>
      <c r="D106" s="30" t="s">
        <v>77</v>
      </c>
      <c r="E106" s="31" t="s">
        <v>2</v>
      </c>
      <c r="F106" s="31" t="s">
        <v>3</v>
      </c>
      <c r="G106" s="32">
        <v>1400</v>
      </c>
      <c r="H106" s="33">
        <v>1400</v>
      </c>
      <c r="K106" s="34"/>
    </row>
    <row r="107" spans="2:11">
      <c r="B107" s="25">
        <v>930.2</v>
      </c>
      <c r="C107" s="31">
        <v>545550</v>
      </c>
      <c r="D107" s="30" t="s">
        <v>104</v>
      </c>
      <c r="E107" s="31" t="s">
        <v>2</v>
      </c>
      <c r="F107" s="31" t="s">
        <v>3</v>
      </c>
      <c r="G107" s="32">
        <v>125</v>
      </c>
      <c r="H107" s="33">
        <v>125</v>
      </c>
      <c r="K107" s="34"/>
    </row>
    <row r="108" spans="2:11">
      <c r="B108" s="25">
        <v>930.2</v>
      </c>
      <c r="C108" s="31">
        <v>545550</v>
      </c>
      <c r="D108" s="30" t="s">
        <v>34</v>
      </c>
      <c r="E108" s="31" t="s">
        <v>2</v>
      </c>
      <c r="F108" s="31" t="s">
        <v>3</v>
      </c>
      <c r="G108" s="32">
        <v>260</v>
      </c>
      <c r="H108" s="33">
        <v>260</v>
      </c>
      <c r="K108" s="34"/>
    </row>
    <row r="109" spans="2:11">
      <c r="B109" s="25">
        <v>930.2</v>
      </c>
      <c r="C109" s="31">
        <v>545550</v>
      </c>
      <c r="D109" s="30" t="s">
        <v>143</v>
      </c>
      <c r="E109" s="31" t="s">
        <v>2</v>
      </c>
      <c r="F109" s="31" t="s">
        <v>3</v>
      </c>
      <c r="G109" s="32">
        <v>150</v>
      </c>
      <c r="H109" s="33">
        <v>150</v>
      </c>
      <c r="K109" s="34"/>
    </row>
    <row r="110" spans="2:11">
      <c r="B110" s="25">
        <v>930.2</v>
      </c>
      <c r="C110" s="31">
        <v>545550</v>
      </c>
      <c r="D110" s="30" t="s">
        <v>144</v>
      </c>
      <c r="E110" s="31" t="s">
        <v>2</v>
      </c>
      <c r="F110" s="31" t="s">
        <v>8</v>
      </c>
      <c r="G110" s="32">
        <v>600</v>
      </c>
      <c r="H110" s="33">
        <v>600</v>
      </c>
      <c r="K110" s="34"/>
    </row>
    <row r="111" spans="2:11">
      <c r="B111" s="25">
        <v>930.2</v>
      </c>
      <c r="C111" s="31">
        <v>545550</v>
      </c>
      <c r="D111" s="30" t="s">
        <v>68</v>
      </c>
      <c r="E111" s="31" t="s">
        <v>2</v>
      </c>
      <c r="F111" s="31" t="s">
        <v>8</v>
      </c>
      <c r="G111" s="32">
        <v>900</v>
      </c>
      <c r="H111" s="33">
        <v>900</v>
      </c>
      <c r="K111" s="34"/>
    </row>
    <row r="112" spans="2:11">
      <c r="B112" s="25">
        <v>930.2</v>
      </c>
      <c r="C112" s="31">
        <v>553110</v>
      </c>
      <c r="D112" s="30" t="s">
        <v>68</v>
      </c>
      <c r="E112" s="31" t="s">
        <v>8</v>
      </c>
      <c r="F112" s="31" t="s">
        <v>8</v>
      </c>
      <c r="G112" s="32">
        <v>1000</v>
      </c>
      <c r="H112" s="33">
        <v>1000</v>
      </c>
      <c r="K112" s="34"/>
    </row>
    <row r="113" spans="2:11">
      <c r="B113" s="25">
        <v>930.2</v>
      </c>
      <c r="C113" s="31">
        <v>545550</v>
      </c>
      <c r="D113" s="30" t="s">
        <v>145</v>
      </c>
      <c r="E113" s="31" t="s">
        <v>2</v>
      </c>
      <c r="F113" s="31" t="s">
        <v>5</v>
      </c>
      <c r="G113" s="32">
        <v>695</v>
      </c>
      <c r="H113" s="33">
        <v>695</v>
      </c>
      <c r="K113" s="34"/>
    </row>
    <row r="114" spans="2:11">
      <c r="B114" s="25">
        <v>930.2</v>
      </c>
      <c r="C114" s="31">
        <v>545550</v>
      </c>
      <c r="D114" s="30" t="s">
        <v>99</v>
      </c>
      <c r="E114" s="31" t="s">
        <v>2</v>
      </c>
      <c r="F114" s="31" t="s">
        <v>6</v>
      </c>
      <c r="G114" s="32">
        <v>875</v>
      </c>
      <c r="H114" s="33">
        <v>875</v>
      </c>
      <c r="K114" s="34"/>
    </row>
    <row r="115" spans="2:11">
      <c r="B115" s="25">
        <v>930.2</v>
      </c>
      <c r="C115" s="31">
        <v>553110</v>
      </c>
      <c r="D115" s="30" t="s">
        <v>99</v>
      </c>
      <c r="E115" s="31" t="s">
        <v>2</v>
      </c>
      <c r="F115" s="31" t="s">
        <v>6</v>
      </c>
      <c r="G115" s="32">
        <v>875</v>
      </c>
      <c r="H115" s="33">
        <v>875</v>
      </c>
      <c r="K115" s="34"/>
    </row>
    <row r="116" spans="2:11">
      <c r="B116" s="25">
        <v>930.2</v>
      </c>
      <c r="C116" s="31">
        <v>545550</v>
      </c>
      <c r="D116" s="30" t="s">
        <v>89</v>
      </c>
      <c r="E116" s="31" t="s">
        <v>2</v>
      </c>
      <c r="F116" s="31" t="s">
        <v>8</v>
      </c>
      <c r="G116" s="32">
        <v>15000</v>
      </c>
      <c r="H116" s="33">
        <v>15000</v>
      </c>
      <c r="K116" s="34"/>
    </row>
    <row r="117" spans="2:11">
      <c r="B117" s="25">
        <v>930.2</v>
      </c>
      <c r="C117" s="31">
        <v>553110</v>
      </c>
      <c r="D117" s="30" t="s">
        <v>89</v>
      </c>
      <c r="E117" s="31" t="s">
        <v>8</v>
      </c>
      <c r="F117" s="31" t="s">
        <v>8</v>
      </c>
      <c r="G117" s="32">
        <v>480</v>
      </c>
      <c r="H117" s="33">
        <v>480</v>
      </c>
      <c r="K117" s="34"/>
    </row>
    <row r="118" spans="2:11">
      <c r="B118" s="25">
        <v>930.2</v>
      </c>
      <c r="C118" s="31">
        <v>545550</v>
      </c>
      <c r="D118" s="30" t="s">
        <v>146</v>
      </c>
      <c r="E118" s="31" t="s">
        <v>2</v>
      </c>
      <c r="F118" s="31" t="s">
        <v>2</v>
      </c>
      <c r="G118" s="32">
        <v>25000</v>
      </c>
      <c r="H118" s="33">
        <v>25000</v>
      </c>
      <c r="K118" s="34"/>
    </row>
    <row r="119" spans="2:11">
      <c r="B119" s="25">
        <v>930.2</v>
      </c>
      <c r="C119" s="31">
        <v>545550</v>
      </c>
      <c r="D119" s="30" t="s">
        <v>147</v>
      </c>
      <c r="E119" s="31" t="s">
        <v>2</v>
      </c>
      <c r="F119" s="31" t="s">
        <v>5</v>
      </c>
      <c r="G119" s="32">
        <v>3000</v>
      </c>
      <c r="H119" s="33">
        <v>3000</v>
      </c>
      <c r="K119" s="34"/>
    </row>
    <row r="120" spans="2:11">
      <c r="B120" s="25">
        <v>930.2</v>
      </c>
      <c r="C120" s="31">
        <v>545550</v>
      </c>
      <c r="D120" s="30" t="s">
        <v>85</v>
      </c>
      <c r="E120" s="31" t="s">
        <v>2</v>
      </c>
      <c r="F120" s="31" t="s">
        <v>5</v>
      </c>
      <c r="G120" s="32">
        <v>3695</v>
      </c>
      <c r="H120" s="33">
        <v>3695</v>
      </c>
      <c r="K120" s="34"/>
    </row>
    <row r="121" spans="2:11">
      <c r="B121" s="25">
        <v>930.2</v>
      </c>
      <c r="C121" s="31">
        <v>545550</v>
      </c>
      <c r="D121" s="30" t="s">
        <v>154</v>
      </c>
      <c r="E121" s="31" t="s">
        <v>2</v>
      </c>
      <c r="F121" s="31" t="s">
        <v>5</v>
      </c>
      <c r="G121" s="32">
        <v>495</v>
      </c>
      <c r="H121" s="33">
        <v>495</v>
      </c>
      <c r="K121" s="34"/>
    </row>
    <row r="122" spans="2:11">
      <c r="B122" s="25">
        <v>930.2</v>
      </c>
      <c r="C122" s="31">
        <v>545550</v>
      </c>
      <c r="D122" s="30" t="s">
        <v>155</v>
      </c>
      <c r="E122" s="31" t="s">
        <v>2</v>
      </c>
      <c r="F122" s="31" t="s">
        <v>3</v>
      </c>
      <c r="G122" s="32">
        <v>7500</v>
      </c>
      <c r="H122" s="33">
        <v>7500</v>
      </c>
      <c r="K122" s="34"/>
    </row>
    <row r="123" spans="2:11">
      <c r="B123" s="25">
        <v>930.2</v>
      </c>
      <c r="C123" s="31">
        <v>545550</v>
      </c>
      <c r="D123" s="30" t="s">
        <v>156</v>
      </c>
      <c r="E123" s="31" t="s">
        <v>2</v>
      </c>
      <c r="F123" s="31" t="s">
        <v>6</v>
      </c>
      <c r="G123" s="32">
        <v>1000</v>
      </c>
      <c r="H123" s="33">
        <v>1000</v>
      </c>
      <c r="K123" s="34"/>
    </row>
    <row r="124" spans="2:11">
      <c r="B124" s="25">
        <v>930.2</v>
      </c>
      <c r="C124" s="31">
        <v>545550</v>
      </c>
      <c r="D124" s="30" t="s">
        <v>157</v>
      </c>
      <c r="E124" s="31" t="s">
        <v>2</v>
      </c>
      <c r="F124" s="31" t="s">
        <v>8</v>
      </c>
      <c r="G124" s="32">
        <v>225</v>
      </c>
      <c r="H124" s="33">
        <v>225</v>
      </c>
      <c r="K124" s="34"/>
    </row>
    <row r="125" spans="2:11">
      <c r="B125" s="25">
        <v>930.2</v>
      </c>
      <c r="C125" s="31">
        <v>545550</v>
      </c>
      <c r="D125" s="30" t="s">
        <v>148</v>
      </c>
      <c r="E125" s="31" t="s">
        <v>2</v>
      </c>
      <c r="F125" s="31" t="s">
        <v>3</v>
      </c>
      <c r="G125" s="32">
        <v>350</v>
      </c>
      <c r="H125" s="33">
        <v>350</v>
      </c>
      <c r="K125" s="34"/>
    </row>
    <row r="126" spans="2:11">
      <c r="B126" s="25">
        <v>930.2</v>
      </c>
      <c r="C126" s="31">
        <v>545550</v>
      </c>
      <c r="D126" s="30" t="s">
        <v>158</v>
      </c>
      <c r="E126" s="31" t="s">
        <v>2</v>
      </c>
      <c r="F126" s="31" t="s">
        <v>9</v>
      </c>
      <c r="G126" s="32">
        <v>110</v>
      </c>
      <c r="H126" s="33">
        <v>110</v>
      </c>
      <c r="K126" s="34"/>
    </row>
    <row r="127" spans="2:11">
      <c r="B127" s="25">
        <v>930.2</v>
      </c>
      <c r="C127" s="31">
        <v>545550</v>
      </c>
      <c r="D127" s="30" t="s">
        <v>149</v>
      </c>
      <c r="E127" s="31" t="s">
        <v>2</v>
      </c>
      <c r="F127" s="31" t="s">
        <v>2</v>
      </c>
      <c r="G127" s="32">
        <v>4615</v>
      </c>
      <c r="H127" s="33">
        <v>4615</v>
      </c>
      <c r="K127" s="34"/>
    </row>
    <row r="128" spans="2:11">
      <c r="B128" s="25">
        <v>930.2</v>
      </c>
      <c r="C128" s="31">
        <v>545550</v>
      </c>
      <c r="D128" s="30" t="s">
        <v>151</v>
      </c>
      <c r="E128" s="31" t="s">
        <v>2</v>
      </c>
      <c r="F128" s="31" t="s">
        <v>3</v>
      </c>
      <c r="G128" s="32">
        <v>5000</v>
      </c>
      <c r="H128" s="33">
        <v>5000</v>
      </c>
      <c r="K128" s="34"/>
    </row>
    <row r="129" spans="2:11">
      <c r="B129" s="25">
        <v>930.2</v>
      </c>
      <c r="C129" s="31">
        <v>553110</v>
      </c>
      <c r="D129" s="30" t="s">
        <v>151</v>
      </c>
      <c r="E129" s="31" t="s">
        <v>3</v>
      </c>
      <c r="F129" s="31" t="s">
        <v>3</v>
      </c>
      <c r="G129" s="32">
        <v>2000</v>
      </c>
      <c r="H129" s="33">
        <v>0</v>
      </c>
      <c r="K129" s="34"/>
    </row>
    <row r="130" spans="2:11">
      <c r="B130" s="25">
        <v>930.2</v>
      </c>
      <c r="C130" s="31">
        <v>545550</v>
      </c>
      <c r="D130" s="30" t="s">
        <v>152</v>
      </c>
      <c r="E130" s="31" t="s">
        <v>2</v>
      </c>
      <c r="F130" s="31" t="s">
        <v>3</v>
      </c>
      <c r="G130" s="32">
        <v>395</v>
      </c>
      <c r="H130" s="33">
        <v>395</v>
      </c>
      <c r="K130" s="34"/>
    </row>
    <row r="131" spans="2:11">
      <c r="B131" s="25">
        <v>930.2</v>
      </c>
      <c r="C131" s="31">
        <v>545550</v>
      </c>
      <c r="D131" s="30" t="s">
        <v>153</v>
      </c>
      <c r="E131" s="31" t="s">
        <v>2</v>
      </c>
      <c r="F131" s="31" t="s">
        <v>3</v>
      </c>
      <c r="G131" s="32">
        <v>5000</v>
      </c>
      <c r="H131" s="33">
        <v>5000</v>
      </c>
      <c r="K131" s="34"/>
    </row>
    <row r="132" spans="2:11">
      <c r="B132" s="25">
        <v>930.2</v>
      </c>
      <c r="C132" s="31">
        <v>545550</v>
      </c>
      <c r="D132" s="30" t="s">
        <v>98</v>
      </c>
      <c r="E132" s="31" t="s">
        <v>2</v>
      </c>
      <c r="F132" s="31" t="s">
        <v>8</v>
      </c>
      <c r="G132" s="32">
        <v>300</v>
      </c>
      <c r="H132" s="33">
        <v>300</v>
      </c>
      <c r="K132" s="34"/>
    </row>
    <row r="133" spans="2:11">
      <c r="B133" s="25">
        <v>930.2</v>
      </c>
      <c r="C133" s="31">
        <v>545550</v>
      </c>
      <c r="D133" s="30" t="s">
        <v>159</v>
      </c>
      <c r="E133" s="31" t="s">
        <v>2</v>
      </c>
      <c r="F133" s="31" t="s">
        <v>2</v>
      </c>
      <c r="G133" s="32">
        <v>265</v>
      </c>
      <c r="H133" s="33">
        <v>265</v>
      </c>
      <c r="K133" s="34"/>
    </row>
    <row r="134" spans="2:11">
      <c r="B134" s="25">
        <v>930.2</v>
      </c>
      <c r="C134" s="31">
        <v>545550</v>
      </c>
      <c r="D134" s="30" t="s">
        <v>161</v>
      </c>
      <c r="E134" s="31" t="s">
        <v>2</v>
      </c>
      <c r="F134" s="31" t="s">
        <v>5</v>
      </c>
      <c r="G134" s="32">
        <v>240</v>
      </c>
      <c r="H134" s="33">
        <v>240</v>
      </c>
      <c r="K134" s="34"/>
    </row>
    <row r="135" spans="2:11">
      <c r="B135" s="25">
        <v>930.2</v>
      </c>
      <c r="C135" s="31">
        <v>545550</v>
      </c>
      <c r="D135" s="30" t="s">
        <v>60</v>
      </c>
      <c r="E135" s="31" t="s">
        <v>2</v>
      </c>
      <c r="F135" s="31" t="s">
        <v>5</v>
      </c>
      <c r="G135" s="32">
        <v>600</v>
      </c>
      <c r="H135" s="33">
        <v>600</v>
      </c>
      <c r="K135" s="34"/>
    </row>
    <row r="136" spans="2:11">
      <c r="B136" s="25">
        <v>930.2</v>
      </c>
      <c r="C136" s="31">
        <v>545550</v>
      </c>
      <c r="D136" s="30" t="s">
        <v>162</v>
      </c>
      <c r="E136" s="31" t="s">
        <v>2</v>
      </c>
      <c r="F136" s="31" t="s">
        <v>3</v>
      </c>
      <c r="G136" s="32">
        <v>600</v>
      </c>
      <c r="H136" s="33">
        <v>600</v>
      </c>
      <c r="K136" s="34"/>
    </row>
    <row r="137" spans="2:11">
      <c r="B137" s="25">
        <v>930.2</v>
      </c>
      <c r="C137" s="31">
        <v>545550</v>
      </c>
      <c r="D137" s="30" t="s">
        <v>114</v>
      </c>
      <c r="E137" s="31" t="s">
        <v>2</v>
      </c>
      <c r="F137" s="31" t="s">
        <v>3</v>
      </c>
      <c r="G137" s="32">
        <v>100</v>
      </c>
      <c r="H137" s="33">
        <v>100</v>
      </c>
      <c r="K137" s="34"/>
    </row>
    <row r="138" spans="2:11">
      <c r="B138" s="25">
        <v>930.2</v>
      </c>
      <c r="C138" s="31">
        <v>545550</v>
      </c>
      <c r="D138" s="30" t="s">
        <v>33</v>
      </c>
      <c r="E138" s="31" t="s">
        <v>2</v>
      </c>
      <c r="F138" s="31" t="s">
        <v>5</v>
      </c>
      <c r="G138" s="32">
        <v>100</v>
      </c>
      <c r="H138" s="33">
        <v>100</v>
      </c>
      <c r="K138" s="34"/>
    </row>
    <row r="139" spans="2:11">
      <c r="B139" s="25">
        <v>930.2</v>
      </c>
      <c r="C139" s="31">
        <v>553110</v>
      </c>
      <c r="D139" s="30" t="s">
        <v>50</v>
      </c>
      <c r="E139" s="31" t="s">
        <v>2</v>
      </c>
      <c r="F139" s="31" t="s">
        <v>2</v>
      </c>
      <c r="G139" s="32">
        <v>2000</v>
      </c>
      <c r="H139" s="33">
        <v>2000</v>
      </c>
      <c r="K139" s="34"/>
    </row>
    <row r="140" spans="2:11">
      <c r="B140" s="25">
        <v>930.2</v>
      </c>
      <c r="C140" s="31">
        <v>545550</v>
      </c>
      <c r="D140" s="30" t="s">
        <v>163</v>
      </c>
      <c r="E140" s="31" t="s">
        <v>2</v>
      </c>
      <c r="F140" s="31" t="s">
        <v>9</v>
      </c>
      <c r="G140" s="32">
        <v>1000</v>
      </c>
      <c r="H140" s="33">
        <v>1000</v>
      </c>
      <c r="K140" s="34"/>
    </row>
    <row r="141" spans="2:11">
      <c r="B141" s="25">
        <v>930.2</v>
      </c>
      <c r="C141" s="31">
        <v>553110</v>
      </c>
      <c r="D141" s="30" t="s">
        <v>163</v>
      </c>
      <c r="E141" s="31" t="s">
        <v>9</v>
      </c>
      <c r="F141" s="31" t="s">
        <v>9</v>
      </c>
      <c r="G141" s="32">
        <v>1000</v>
      </c>
      <c r="H141" s="33">
        <v>0</v>
      </c>
      <c r="K141" s="34"/>
    </row>
    <row r="142" spans="2:11">
      <c r="B142" s="25">
        <v>930.2</v>
      </c>
      <c r="C142" s="31">
        <v>545550</v>
      </c>
      <c r="D142" s="30" t="s">
        <v>164</v>
      </c>
      <c r="E142" s="31" t="s">
        <v>2</v>
      </c>
      <c r="F142" s="31" t="s">
        <v>3</v>
      </c>
      <c r="G142" s="32">
        <v>500</v>
      </c>
      <c r="H142" s="33">
        <v>500</v>
      </c>
      <c r="K142" s="34"/>
    </row>
    <row r="143" spans="2:11">
      <c r="B143" s="25">
        <v>930.2</v>
      </c>
      <c r="C143" s="31">
        <v>553110</v>
      </c>
      <c r="D143" s="30" t="s">
        <v>165</v>
      </c>
      <c r="E143" s="31" t="s">
        <v>2</v>
      </c>
      <c r="F143" s="31" t="s">
        <v>6</v>
      </c>
      <c r="G143" s="32">
        <v>1500</v>
      </c>
      <c r="H143" s="33">
        <v>1500</v>
      </c>
      <c r="K143" s="34"/>
    </row>
    <row r="144" spans="2:11">
      <c r="B144" s="25">
        <v>930.2</v>
      </c>
      <c r="C144" s="31">
        <v>545550</v>
      </c>
      <c r="D144" s="30" t="s">
        <v>166</v>
      </c>
      <c r="E144" s="31" t="s">
        <v>2</v>
      </c>
      <c r="F144" s="31" t="s">
        <v>5</v>
      </c>
      <c r="G144" s="32">
        <v>1500</v>
      </c>
      <c r="H144" s="33">
        <v>1500</v>
      </c>
      <c r="K144" s="34"/>
    </row>
    <row r="145" spans="2:11">
      <c r="B145" s="25">
        <v>930.2</v>
      </c>
      <c r="C145" s="31">
        <v>553110</v>
      </c>
      <c r="D145" s="30" t="s">
        <v>167</v>
      </c>
      <c r="E145" s="31" t="s">
        <v>8</v>
      </c>
      <c r="F145" s="31" t="s">
        <v>8</v>
      </c>
      <c r="G145" s="32">
        <v>500</v>
      </c>
      <c r="H145" s="33">
        <v>500</v>
      </c>
      <c r="K145" s="34"/>
    </row>
    <row r="146" spans="2:11">
      <c r="B146" s="25">
        <v>930.2</v>
      </c>
      <c r="C146" s="31">
        <v>545550</v>
      </c>
      <c r="D146" s="30" t="s">
        <v>169</v>
      </c>
      <c r="E146" s="31" t="s">
        <v>2</v>
      </c>
      <c r="F146" s="31" t="s">
        <v>5</v>
      </c>
      <c r="G146" s="32">
        <v>2500</v>
      </c>
      <c r="H146" s="33">
        <v>2500</v>
      </c>
      <c r="K146" s="34"/>
    </row>
    <row r="147" spans="2:11">
      <c r="B147" s="25">
        <v>930.2</v>
      </c>
      <c r="C147" s="31">
        <v>545550</v>
      </c>
      <c r="D147" s="30" t="s">
        <v>170</v>
      </c>
      <c r="E147" s="31" t="s">
        <v>2</v>
      </c>
      <c r="F147" s="31" t="s">
        <v>5</v>
      </c>
      <c r="G147" s="32">
        <v>30000</v>
      </c>
      <c r="H147" s="33">
        <v>30000</v>
      </c>
      <c r="K147" s="34"/>
    </row>
    <row r="148" spans="2:11">
      <c r="B148" s="25">
        <v>930.2</v>
      </c>
      <c r="C148" s="31">
        <v>545550</v>
      </c>
      <c r="D148" s="30" t="s">
        <v>171</v>
      </c>
      <c r="E148" s="31" t="s">
        <v>2</v>
      </c>
      <c r="F148" s="31" t="s">
        <v>9</v>
      </c>
      <c r="G148" s="32">
        <v>1500</v>
      </c>
      <c r="H148" s="33">
        <v>1500</v>
      </c>
      <c r="K148" s="34"/>
    </row>
    <row r="149" spans="2:11">
      <c r="B149" s="25">
        <v>930.2</v>
      </c>
      <c r="C149" s="31">
        <v>553110</v>
      </c>
      <c r="D149" s="30" t="s">
        <v>172</v>
      </c>
      <c r="E149" s="31" t="s">
        <v>2</v>
      </c>
      <c r="F149" s="31" t="s">
        <v>5</v>
      </c>
      <c r="G149" s="32">
        <v>1000</v>
      </c>
      <c r="H149" s="33">
        <v>1000</v>
      </c>
      <c r="K149" s="34"/>
    </row>
    <row r="150" spans="2:11">
      <c r="B150" s="25">
        <v>930.2</v>
      </c>
      <c r="C150" s="31">
        <v>545550</v>
      </c>
      <c r="D150" s="30" t="s">
        <v>173</v>
      </c>
      <c r="E150" s="31" t="s">
        <v>2</v>
      </c>
      <c r="F150" s="31" t="s">
        <v>2</v>
      </c>
      <c r="G150" s="32">
        <v>750</v>
      </c>
      <c r="H150" s="33">
        <v>750</v>
      </c>
      <c r="K150" s="34"/>
    </row>
    <row r="151" spans="2:11">
      <c r="B151" s="25">
        <v>930.2</v>
      </c>
      <c r="C151" s="31">
        <v>545550</v>
      </c>
      <c r="D151" s="30" t="s">
        <v>174</v>
      </c>
      <c r="E151" s="31" t="s">
        <v>2</v>
      </c>
      <c r="F151" s="31" t="s">
        <v>6</v>
      </c>
      <c r="G151" s="32">
        <v>395</v>
      </c>
      <c r="H151" s="33">
        <v>395</v>
      </c>
      <c r="K151" s="34"/>
    </row>
    <row r="152" spans="2:11">
      <c r="B152" s="25">
        <v>930.2</v>
      </c>
      <c r="C152" s="31">
        <v>545550</v>
      </c>
      <c r="D152" s="30" t="s">
        <v>81</v>
      </c>
      <c r="E152" s="31" t="s">
        <v>2</v>
      </c>
      <c r="F152" s="31" t="s">
        <v>3</v>
      </c>
      <c r="G152" s="32">
        <v>5000</v>
      </c>
      <c r="H152" s="33">
        <v>5000</v>
      </c>
      <c r="K152" s="34"/>
    </row>
    <row r="153" spans="2:11">
      <c r="B153" s="25">
        <v>930.2</v>
      </c>
      <c r="C153" s="31">
        <v>545550</v>
      </c>
      <c r="D153" s="30" t="s">
        <v>175</v>
      </c>
      <c r="E153" s="31" t="s">
        <v>2</v>
      </c>
      <c r="F153" s="31" t="s">
        <v>5</v>
      </c>
      <c r="G153" s="32">
        <v>5000</v>
      </c>
      <c r="H153" s="33">
        <v>5000</v>
      </c>
      <c r="K153" s="34"/>
    </row>
    <row r="154" spans="2:11">
      <c r="B154" s="25">
        <v>930.2</v>
      </c>
      <c r="C154" s="31">
        <v>545550</v>
      </c>
      <c r="D154" s="30" t="s">
        <v>176</v>
      </c>
      <c r="E154" s="31" t="s">
        <v>2</v>
      </c>
      <c r="F154" s="31" t="s">
        <v>8</v>
      </c>
      <c r="G154" s="32">
        <v>10000</v>
      </c>
      <c r="H154" s="33">
        <v>10000</v>
      </c>
      <c r="K154" s="34"/>
    </row>
    <row r="155" spans="2:11">
      <c r="B155" s="25">
        <v>930.2</v>
      </c>
      <c r="C155" s="31">
        <v>553110</v>
      </c>
      <c r="D155" s="30" t="s">
        <v>176</v>
      </c>
      <c r="E155" s="31" t="s">
        <v>8</v>
      </c>
      <c r="F155" s="31" t="s">
        <v>8</v>
      </c>
      <c r="G155" s="32">
        <v>5000</v>
      </c>
      <c r="H155" s="33">
        <v>5000</v>
      </c>
      <c r="K155" s="34"/>
    </row>
    <row r="156" spans="2:11">
      <c r="B156" s="25">
        <v>930.2</v>
      </c>
      <c r="C156" s="31">
        <v>545550</v>
      </c>
      <c r="D156" s="30" t="s">
        <v>79</v>
      </c>
      <c r="E156" s="31" t="s">
        <v>2</v>
      </c>
      <c r="F156" s="31" t="s">
        <v>2</v>
      </c>
      <c r="G156" s="32">
        <v>2000</v>
      </c>
      <c r="H156" s="33">
        <v>2000</v>
      </c>
      <c r="K156" s="34"/>
    </row>
    <row r="157" spans="2:11">
      <c r="B157" s="25">
        <v>930.2</v>
      </c>
      <c r="C157" s="31">
        <v>545550</v>
      </c>
      <c r="D157" s="30" t="s">
        <v>177</v>
      </c>
      <c r="E157" s="31" t="s">
        <v>2</v>
      </c>
      <c r="F157" s="31" t="s">
        <v>6</v>
      </c>
      <c r="G157" s="32">
        <v>125</v>
      </c>
      <c r="H157" s="33">
        <v>125</v>
      </c>
      <c r="K157" s="34"/>
    </row>
    <row r="158" spans="2:11">
      <c r="B158" s="25">
        <v>930.2</v>
      </c>
      <c r="C158" s="31">
        <v>545550</v>
      </c>
      <c r="D158" s="30" t="s">
        <v>179</v>
      </c>
      <c r="E158" s="31" t="s">
        <v>2</v>
      </c>
      <c r="F158" s="31" t="s">
        <v>3</v>
      </c>
      <c r="G158" s="32">
        <v>240</v>
      </c>
      <c r="H158" s="33">
        <v>240</v>
      </c>
      <c r="K158" s="34"/>
    </row>
    <row r="159" spans="2:11">
      <c r="B159" s="25">
        <v>930.2</v>
      </c>
      <c r="C159" s="31">
        <v>545550</v>
      </c>
      <c r="D159" s="30" t="s">
        <v>181</v>
      </c>
      <c r="E159" s="31" t="s">
        <v>2</v>
      </c>
      <c r="F159" s="31" t="s">
        <v>3</v>
      </c>
      <c r="G159" s="32">
        <v>310</v>
      </c>
      <c r="H159" s="33">
        <v>310</v>
      </c>
      <c r="K159" s="34"/>
    </row>
    <row r="160" spans="2:11">
      <c r="B160" s="25">
        <v>930.2</v>
      </c>
      <c r="C160" s="31">
        <v>545550</v>
      </c>
      <c r="D160" s="30" t="s">
        <v>182</v>
      </c>
      <c r="E160" s="31" t="s">
        <v>2</v>
      </c>
      <c r="F160" s="31" t="s">
        <v>3</v>
      </c>
      <c r="G160" s="32">
        <v>75</v>
      </c>
      <c r="H160" s="33">
        <v>75</v>
      </c>
      <c r="K160" s="34"/>
    </row>
    <row r="161" spans="2:11">
      <c r="B161" s="25">
        <v>930.2</v>
      </c>
      <c r="C161" s="31">
        <v>545550</v>
      </c>
      <c r="D161" s="30" t="s">
        <v>183</v>
      </c>
      <c r="E161" s="31" t="s">
        <v>2</v>
      </c>
      <c r="F161" s="31" t="s">
        <v>6</v>
      </c>
      <c r="G161" s="32">
        <v>1750</v>
      </c>
      <c r="H161" s="33">
        <v>1750</v>
      </c>
      <c r="K161" s="34"/>
    </row>
    <row r="162" spans="2:11">
      <c r="B162" s="25">
        <v>930.2</v>
      </c>
      <c r="C162" s="31">
        <v>545550</v>
      </c>
      <c r="D162" s="30" t="s">
        <v>184</v>
      </c>
      <c r="E162" s="31" t="s">
        <v>2</v>
      </c>
      <c r="F162" s="31" t="s">
        <v>3</v>
      </c>
      <c r="G162" s="32">
        <v>105</v>
      </c>
      <c r="H162" s="33">
        <v>105</v>
      </c>
      <c r="K162" s="34"/>
    </row>
    <row r="163" spans="2:11">
      <c r="B163" s="25">
        <v>930.2</v>
      </c>
      <c r="C163" s="31">
        <v>545550</v>
      </c>
      <c r="D163" s="30" t="s">
        <v>36</v>
      </c>
      <c r="E163" s="31" t="s">
        <v>2</v>
      </c>
      <c r="F163" s="31" t="s">
        <v>3</v>
      </c>
      <c r="G163" s="32">
        <v>325</v>
      </c>
      <c r="H163" s="33">
        <v>325</v>
      </c>
      <c r="K163" s="34"/>
    </row>
    <row r="164" spans="2:11">
      <c r="B164" s="25">
        <v>930.2</v>
      </c>
      <c r="C164" s="31">
        <v>545550</v>
      </c>
      <c r="D164" s="30" t="s">
        <v>46</v>
      </c>
      <c r="E164" s="31" t="s">
        <v>2</v>
      </c>
      <c r="F164" s="31" t="s">
        <v>3</v>
      </c>
      <c r="G164" s="32">
        <v>260</v>
      </c>
      <c r="H164" s="33">
        <v>260</v>
      </c>
      <c r="K164" s="34"/>
    </row>
    <row r="165" spans="2:11">
      <c r="B165" s="25">
        <v>930.2</v>
      </c>
      <c r="C165" s="31">
        <v>545550</v>
      </c>
      <c r="D165" s="30" t="s">
        <v>185</v>
      </c>
      <c r="E165" s="31" t="s">
        <v>2</v>
      </c>
      <c r="F165" s="31" t="s">
        <v>6</v>
      </c>
      <c r="G165" s="32">
        <v>255</v>
      </c>
      <c r="H165" s="33">
        <v>255</v>
      </c>
      <c r="K165" s="34"/>
    </row>
    <row r="166" spans="2:11">
      <c r="B166" s="25">
        <v>930.2</v>
      </c>
      <c r="C166" s="31">
        <v>545550</v>
      </c>
      <c r="D166" s="30" t="s">
        <v>186</v>
      </c>
      <c r="E166" s="31" t="s">
        <v>2</v>
      </c>
      <c r="F166" s="31" t="s">
        <v>6</v>
      </c>
      <c r="G166" s="32">
        <v>250</v>
      </c>
      <c r="H166" s="33">
        <v>250</v>
      </c>
      <c r="K166" s="34"/>
    </row>
    <row r="167" spans="2:11">
      <c r="B167" s="25">
        <v>930.2</v>
      </c>
      <c r="C167" s="31">
        <v>545550</v>
      </c>
      <c r="D167" s="30" t="s">
        <v>187</v>
      </c>
      <c r="E167" s="31" t="s">
        <v>2</v>
      </c>
      <c r="F167" s="31" t="s">
        <v>3</v>
      </c>
      <c r="G167" s="32">
        <v>100</v>
      </c>
      <c r="H167" s="33">
        <v>100</v>
      </c>
      <c r="K167" s="34"/>
    </row>
    <row r="168" spans="2:11">
      <c r="B168" s="25">
        <v>930.2</v>
      </c>
      <c r="C168" s="31">
        <v>545550</v>
      </c>
      <c r="D168" s="30" t="s">
        <v>188</v>
      </c>
      <c r="E168" s="31" t="s">
        <v>2</v>
      </c>
      <c r="F168" s="31" t="s">
        <v>3</v>
      </c>
      <c r="G168" s="32">
        <v>125</v>
      </c>
      <c r="H168" s="33">
        <v>125</v>
      </c>
      <c r="K168" s="34"/>
    </row>
    <row r="169" spans="2:11">
      <c r="B169" s="25">
        <v>930.2</v>
      </c>
      <c r="C169" s="31">
        <v>545550</v>
      </c>
      <c r="D169" s="30" t="s">
        <v>189</v>
      </c>
      <c r="E169" s="31" t="s">
        <v>2</v>
      </c>
      <c r="F169" s="31" t="s">
        <v>2</v>
      </c>
      <c r="G169" s="32">
        <v>500</v>
      </c>
      <c r="H169" s="33">
        <v>500</v>
      </c>
      <c r="K169" s="34"/>
    </row>
    <row r="170" spans="2:11">
      <c r="B170" s="25">
        <v>930.2</v>
      </c>
      <c r="C170" s="31">
        <v>545550</v>
      </c>
      <c r="D170" s="30" t="s">
        <v>84</v>
      </c>
      <c r="E170" s="31" t="s">
        <v>2</v>
      </c>
      <c r="F170" s="31" t="s">
        <v>6</v>
      </c>
      <c r="G170" s="32">
        <v>4500</v>
      </c>
      <c r="H170" s="33">
        <v>4500</v>
      </c>
      <c r="K170" s="34"/>
    </row>
    <row r="171" spans="2:11">
      <c r="B171" s="25">
        <v>930.2</v>
      </c>
      <c r="C171" s="31">
        <v>545550</v>
      </c>
      <c r="D171" s="30" t="s">
        <v>190</v>
      </c>
      <c r="E171" s="31" t="s">
        <v>2</v>
      </c>
      <c r="F171" s="31" t="s">
        <v>6</v>
      </c>
      <c r="G171" s="32">
        <v>325</v>
      </c>
      <c r="H171" s="33">
        <v>325</v>
      </c>
      <c r="K171" s="34"/>
    </row>
    <row r="172" spans="2:11">
      <c r="B172" s="25">
        <v>930.2</v>
      </c>
      <c r="C172" s="31">
        <v>545550</v>
      </c>
      <c r="D172" s="30" t="s">
        <v>191</v>
      </c>
      <c r="E172" s="31" t="s">
        <v>2</v>
      </c>
      <c r="F172" s="31" t="s">
        <v>3</v>
      </c>
      <c r="G172" s="32">
        <v>145</v>
      </c>
      <c r="H172" s="33">
        <v>145</v>
      </c>
      <c r="K172" s="34"/>
    </row>
    <row r="173" spans="2:11">
      <c r="B173" s="25">
        <v>930.2</v>
      </c>
      <c r="C173" s="31">
        <v>553110</v>
      </c>
      <c r="D173" s="30" t="s">
        <v>82</v>
      </c>
      <c r="E173" s="31" t="s">
        <v>2</v>
      </c>
      <c r="F173" s="31" t="s">
        <v>5</v>
      </c>
      <c r="G173" s="32">
        <v>5000</v>
      </c>
      <c r="H173" s="33">
        <v>5000</v>
      </c>
      <c r="K173" s="34"/>
    </row>
    <row r="174" spans="2:11">
      <c r="B174" s="25">
        <v>930.2</v>
      </c>
      <c r="C174" s="31">
        <v>545550</v>
      </c>
      <c r="D174" s="30" t="s">
        <v>92</v>
      </c>
      <c r="E174" s="31" t="s">
        <v>2</v>
      </c>
      <c r="F174" s="31" t="s">
        <v>7</v>
      </c>
      <c r="G174" s="32">
        <v>600</v>
      </c>
      <c r="H174" s="33">
        <v>600</v>
      </c>
      <c r="K174" s="34"/>
    </row>
    <row r="175" spans="2:11">
      <c r="B175" s="25">
        <v>930.2</v>
      </c>
      <c r="C175" s="31">
        <v>545550</v>
      </c>
      <c r="D175" s="30" t="s">
        <v>192</v>
      </c>
      <c r="E175" s="31" t="s">
        <v>2</v>
      </c>
      <c r="F175" s="31" t="s">
        <v>3</v>
      </c>
      <c r="G175" s="32">
        <v>600</v>
      </c>
      <c r="H175" s="33">
        <v>600</v>
      </c>
      <c r="K175" s="34"/>
    </row>
    <row r="176" spans="2:11">
      <c r="B176" s="25">
        <v>930.2</v>
      </c>
      <c r="C176" s="31">
        <v>545550</v>
      </c>
      <c r="D176" s="30" t="s">
        <v>193</v>
      </c>
      <c r="E176" s="31" t="s">
        <v>2</v>
      </c>
      <c r="F176" s="31" t="s">
        <v>2</v>
      </c>
      <c r="G176" s="32">
        <v>1625</v>
      </c>
      <c r="H176" s="33">
        <v>1625</v>
      </c>
      <c r="K176" s="34"/>
    </row>
    <row r="177" spans="2:11">
      <c r="B177" s="25">
        <v>930.2</v>
      </c>
      <c r="C177" s="31">
        <v>545550</v>
      </c>
      <c r="D177" s="30" t="s">
        <v>194</v>
      </c>
      <c r="E177" s="31" t="s">
        <v>2</v>
      </c>
      <c r="F177" s="31" t="s">
        <v>3</v>
      </c>
      <c r="G177" s="32">
        <v>2500</v>
      </c>
      <c r="H177" s="33">
        <v>2500</v>
      </c>
      <c r="K177" s="34"/>
    </row>
    <row r="178" spans="2:11">
      <c r="B178" s="25">
        <v>930.2</v>
      </c>
      <c r="C178" s="31">
        <v>545550</v>
      </c>
      <c r="D178" s="30" t="s">
        <v>64</v>
      </c>
      <c r="E178" s="31" t="s">
        <v>2</v>
      </c>
      <c r="F178" s="31" t="s">
        <v>6</v>
      </c>
      <c r="G178" s="32">
        <v>759</v>
      </c>
      <c r="H178" s="33">
        <v>759</v>
      </c>
      <c r="K178" s="34"/>
    </row>
    <row r="179" spans="2:11">
      <c r="B179" s="25">
        <v>930.2</v>
      </c>
      <c r="C179" s="31">
        <v>545550</v>
      </c>
      <c r="D179" s="30" t="s">
        <v>195</v>
      </c>
      <c r="E179" s="31" t="s">
        <v>2</v>
      </c>
      <c r="F179" s="31" t="s">
        <v>2</v>
      </c>
      <c r="G179" s="32">
        <v>935.62</v>
      </c>
      <c r="H179" s="33">
        <v>935.62</v>
      </c>
      <c r="K179" s="34"/>
    </row>
    <row r="180" spans="2:11">
      <c r="B180" s="25">
        <v>930.2</v>
      </c>
      <c r="C180" s="31">
        <v>545550</v>
      </c>
      <c r="D180" s="30" t="s">
        <v>59</v>
      </c>
      <c r="E180" s="31" t="s">
        <v>2</v>
      </c>
      <c r="F180" s="31" t="s">
        <v>5</v>
      </c>
      <c r="G180" s="32">
        <v>800</v>
      </c>
      <c r="H180" s="33">
        <v>800</v>
      </c>
      <c r="K180" s="34"/>
    </row>
    <row r="181" spans="2:11">
      <c r="B181" s="25">
        <v>930.2</v>
      </c>
      <c r="C181" s="31">
        <v>553110</v>
      </c>
      <c r="D181" s="30" t="s">
        <v>115</v>
      </c>
      <c r="E181" s="31" t="s">
        <v>2</v>
      </c>
      <c r="F181" s="31" t="s">
        <v>7</v>
      </c>
      <c r="G181" s="32">
        <v>2000</v>
      </c>
      <c r="H181" s="33">
        <v>2000</v>
      </c>
      <c r="K181" s="34"/>
    </row>
    <row r="182" spans="2:11">
      <c r="B182" s="25">
        <v>930.2</v>
      </c>
      <c r="C182" s="31">
        <v>545550</v>
      </c>
      <c r="D182" s="30" t="s">
        <v>196</v>
      </c>
      <c r="E182" s="31" t="s">
        <v>2</v>
      </c>
      <c r="F182" s="31" t="s">
        <v>3</v>
      </c>
      <c r="G182" s="32">
        <v>799</v>
      </c>
      <c r="H182" s="33">
        <v>799</v>
      </c>
      <c r="K182" s="34"/>
    </row>
    <row r="183" spans="2:11">
      <c r="B183" s="25">
        <v>930.2</v>
      </c>
      <c r="C183" s="31">
        <v>545550</v>
      </c>
      <c r="D183" s="30" t="s">
        <v>197</v>
      </c>
      <c r="E183" s="31" t="s">
        <v>2</v>
      </c>
      <c r="F183" s="31" t="s">
        <v>2</v>
      </c>
      <c r="G183" s="32">
        <v>500</v>
      </c>
      <c r="H183" s="33">
        <v>500</v>
      </c>
      <c r="K183" s="34"/>
    </row>
    <row r="184" spans="2:11">
      <c r="B184" s="25">
        <v>930.2</v>
      </c>
      <c r="C184" s="31">
        <v>545550</v>
      </c>
      <c r="D184" s="30" t="s">
        <v>198</v>
      </c>
      <c r="E184" s="31" t="s">
        <v>2</v>
      </c>
      <c r="F184" s="31" t="s">
        <v>7</v>
      </c>
      <c r="G184" s="32">
        <v>2000</v>
      </c>
      <c r="H184" s="33">
        <v>2000</v>
      </c>
      <c r="K184" s="34"/>
    </row>
    <row r="185" spans="2:11">
      <c r="B185" s="25">
        <v>930.2</v>
      </c>
      <c r="C185" s="31">
        <v>553110</v>
      </c>
      <c r="D185" s="30" t="s">
        <v>199</v>
      </c>
      <c r="E185" s="31" t="s">
        <v>3</v>
      </c>
      <c r="F185" s="31" t="s">
        <v>3</v>
      </c>
      <c r="G185" s="32">
        <v>1500</v>
      </c>
      <c r="H185" s="33">
        <v>0</v>
      </c>
      <c r="K185" s="34"/>
    </row>
    <row r="186" spans="2:11">
      <c r="B186" s="25">
        <v>930.2</v>
      </c>
      <c r="C186" s="31">
        <v>545550</v>
      </c>
      <c r="D186" s="30" t="s">
        <v>200</v>
      </c>
      <c r="E186" s="31" t="s">
        <v>2</v>
      </c>
      <c r="F186" s="31" t="s">
        <v>3</v>
      </c>
      <c r="G186" s="32">
        <v>5000</v>
      </c>
      <c r="H186" s="33">
        <v>5000</v>
      </c>
      <c r="K186" s="34"/>
    </row>
    <row r="187" spans="2:11">
      <c r="B187" s="25">
        <v>930.2</v>
      </c>
      <c r="C187" s="31">
        <v>545550</v>
      </c>
      <c r="D187" s="30" t="s">
        <v>150</v>
      </c>
      <c r="E187" s="31" t="s">
        <v>2</v>
      </c>
      <c r="F187" s="31" t="s">
        <v>3</v>
      </c>
      <c r="G187" s="32">
        <v>4000</v>
      </c>
      <c r="H187" s="33">
        <v>4000</v>
      </c>
      <c r="K187" s="34"/>
    </row>
    <row r="188" spans="2:11">
      <c r="B188" s="25">
        <v>930.2</v>
      </c>
      <c r="C188" s="31">
        <v>553110</v>
      </c>
      <c r="D188" s="30" t="s">
        <v>201</v>
      </c>
      <c r="E188" s="31" t="s">
        <v>2</v>
      </c>
      <c r="F188" s="31" t="s">
        <v>5</v>
      </c>
      <c r="G188" s="32">
        <v>1500</v>
      </c>
      <c r="H188" s="33">
        <v>1500</v>
      </c>
      <c r="K188" s="34"/>
    </row>
    <row r="189" spans="2:11">
      <c r="B189" s="25">
        <v>930.2</v>
      </c>
      <c r="C189" s="31">
        <v>545550</v>
      </c>
      <c r="D189" s="30" t="s">
        <v>202</v>
      </c>
      <c r="E189" s="31" t="s">
        <v>2</v>
      </c>
      <c r="F189" s="31" t="s">
        <v>5</v>
      </c>
      <c r="G189" s="32">
        <v>75</v>
      </c>
      <c r="H189" s="33">
        <v>75</v>
      </c>
      <c r="K189" s="34"/>
    </row>
    <row r="190" spans="2:11">
      <c r="B190" s="25">
        <v>930.2</v>
      </c>
      <c r="C190" s="31">
        <v>545550</v>
      </c>
      <c r="D190" s="30" t="s">
        <v>203</v>
      </c>
      <c r="E190" s="31" t="s">
        <v>2</v>
      </c>
      <c r="F190" s="31" t="s">
        <v>8</v>
      </c>
      <c r="G190" s="32">
        <v>1000</v>
      </c>
      <c r="H190" s="33">
        <v>1000</v>
      </c>
      <c r="K190" s="34"/>
    </row>
    <row r="191" spans="2:11">
      <c r="B191" s="25">
        <v>930.2</v>
      </c>
      <c r="C191" s="31">
        <v>553110</v>
      </c>
      <c r="D191" s="30" t="s">
        <v>204</v>
      </c>
      <c r="E191" s="31" t="s">
        <v>3</v>
      </c>
      <c r="F191" s="31" t="s">
        <v>3</v>
      </c>
      <c r="G191" s="32">
        <v>5000</v>
      </c>
      <c r="H191" s="33">
        <v>0</v>
      </c>
      <c r="K191" s="34"/>
    </row>
    <row r="192" spans="2:11">
      <c r="B192" s="25">
        <v>930.2</v>
      </c>
      <c r="C192" s="31">
        <v>553110</v>
      </c>
      <c r="D192" s="30" t="s">
        <v>204</v>
      </c>
      <c r="E192" s="31" t="s">
        <v>2</v>
      </c>
      <c r="F192" s="31" t="s">
        <v>3</v>
      </c>
      <c r="G192" s="32">
        <v>1000</v>
      </c>
      <c r="H192" s="33">
        <v>1000</v>
      </c>
      <c r="K192" s="34"/>
    </row>
    <row r="193" spans="2:11" ht="13.5" thickBot="1">
      <c r="G193" s="41">
        <f>SUM(G8:G192)</f>
        <v>427865.7</v>
      </c>
      <c r="H193" s="41">
        <f>SUM(H8:H192)</f>
        <v>391995.7</v>
      </c>
      <c r="K193" s="34"/>
    </row>
    <row r="194" spans="2:11" ht="13.5" thickTop="1">
      <c r="G194" s="42"/>
      <c r="H194" s="42"/>
    </row>
    <row r="195" spans="2:11">
      <c r="G195" s="43"/>
    </row>
    <row r="196" spans="2:11">
      <c r="B196" s="40" t="s">
        <v>4</v>
      </c>
    </row>
    <row r="197" spans="2:11">
      <c r="B197" s="25">
        <v>930.2</v>
      </c>
      <c r="C197" s="31">
        <v>545550</v>
      </c>
      <c r="D197" s="30" t="s">
        <v>205</v>
      </c>
      <c r="E197" s="31" t="s">
        <v>2</v>
      </c>
      <c r="F197" s="31" t="s">
        <v>2</v>
      </c>
      <c r="G197" s="43">
        <v>25000</v>
      </c>
      <c r="H197" s="44">
        <v>25000</v>
      </c>
    </row>
    <row r="198" spans="2:11">
      <c r="B198" s="25">
        <v>930.2</v>
      </c>
      <c r="C198" s="31">
        <v>545550</v>
      </c>
      <c r="D198" s="30" t="s">
        <v>206</v>
      </c>
      <c r="E198" s="31" t="s">
        <v>2</v>
      </c>
      <c r="F198" s="31" t="s">
        <v>2</v>
      </c>
      <c r="G198" s="43">
        <v>29550</v>
      </c>
      <c r="H198" s="44">
        <v>29550</v>
      </c>
    </row>
    <row r="199" spans="2:11">
      <c r="B199" s="25">
        <v>930.2</v>
      </c>
      <c r="C199" s="31">
        <v>545550</v>
      </c>
      <c r="D199" s="30" t="s">
        <v>207</v>
      </c>
      <c r="E199" s="31" t="s">
        <v>2</v>
      </c>
      <c r="F199" s="31" t="s">
        <v>2</v>
      </c>
      <c r="G199" s="43">
        <v>871842.98</v>
      </c>
      <c r="H199" s="44">
        <v>871842.98</v>
      </c>
    </row>
    <row r="200" spans="2:11">
      <c r="B200" s="25">
        <v>930.2</v>
      </c>
      <c r="C200" s="31">
        <v>545550</v>
      </c>
      <c r="D200" s="30" t="s">
        <v>208</v>
      </c>
      <c r="E200" s="31" t="s">
        <v>2</v>
      </c>
      <c r="F200" s="31" t="s">
        <v>2</v>
      </c>
      <c r="G200" s="43">
        <v>2875</v>
      </c>
      <c r="H200" s="44">
        <v>2875</v>
      </c>
    </row>
    <row r="201" spans="2:11">
      <c r="B201" s="25">
        <v>930.2</v>
      </c>
      <c r="C201" s="31">
        <v>545550</v>
      </c>
      <c r="D201" s="30" t="s">
        <v>209</v>
      </c>
      <c r="E201" s="31" t="s">
        <v>2</v>
      </c>
      <c r="F201" s="31" t="s">
        <v>2</v>
      </c>
      <c r="G201" s="43">
        <v>97999.999999999985</v>
      </c>
      <c r="H201" s="44">
        <v>97999.999999999985</v>
      </c>
    </row>
    <row r="202" spans="2:11">
      <c r="B202" s="25">
        <v>930.2</v>
      </c>
      <c r="C202" s="31">
        <v>545550</v>
      </c>
      <c r="D202" s="30" t="s">
        <v>210</v>
      </c>
      <c r="E202" s="31" t="s">
        <v>2</v>
      </c>
      <c r="F202" s="31" t="s">
        <v>2</v>
      </c>
      <c r="G202" s="43">
        <v>1312.5</v>
      </c>
      <c r="H202" s="44">
        <v>1312.5</v>
      </c>
    </row>
    <row r="203" spans="2:11">
      <c r="B203" s="25">
        <v>930.2</v>
      </c>
      <c r="C203" s="31">
        <v>545550</v>
      </c>
      <c r="D203" s="30" t="s">
        <v>211</v>
      </c>
      <c r="E203" s="31" t="s">
        <v>2</v>
      </c>
      <c r="F203" s="31" t="s">
        <v>2</v>
      </c>
      <c r="G203" s="43">
        <v>41215.560000000005</v>
      </c>
      <c r="H203" s="44">
        <v>41215.560000000005</v>
      </c>
    </row>
    <row r="204" spans="2:11">
      <c r="B204" s="25">
        <v>930.2</v>
      </c>
      <c r="C204" s="31">
        <v>545550</v>
      </c>
      <c r="D204" s="30" t="s">
        <v>212</v>
      </c>
      <c r="E204" s="31" t="s">
        <v>2</v>
      </c>
      <c r="F204" s="31" t="s">
        <v>2</v>
      </c>
      <c r="G204" s="43">
        <v>1200</v>
      </c>
      <c r="H204" s="44">
        <v>1200</v>
      </c>
    </row>
    <row r="205" spans="2:11">
      <c r="B205" s="25">
        <v>930.2</v>
      </c>
      <c r="C205" s="31">
        <v>545550</v>
      </c>
      <c r="D205" s="30" t="s">
        <v>213</v>
      </c>
      <c r="E205" s="31" t="s">
        <v>2</v>
      </c>
      <c r="F205" s="31" t="s">
        <v>2</v>
      </c>
      <c r="G205" s="43">
        <v>10250</v>
      </c>
      <c r="H205" s="44">
        <v>10250</v>
      </c>
    </row>
    <row r="206" spans="2:11">
      <c r="B206" s="25">
        <v>930.2</v>
      </c>
      <c r="C206" s="31">
        <v>545550</v>
      </c>
      <c r="D206" s="30" t="s">
        <v>214</v>
      </c>
      <c r="E206" s="31" t="s">
        <v>2</v>
      </c>
      <c r="F206" s="31" t="s">
        <v>2</v>
      </c>
      <c r="G206" s="43">
        <v>9000</v>
      </c>
      <c r="H206" s="44">
        <v>9000</v>
      </c>
    </row>
    <row r="207" spans="2:11">
      <c r="B207" s="25">
        <v>930.2</v>
      </c>
      <c r="C207" s="31">
        <v>545550</v>
      </c>
      <c r="D207" s="30" t="s">
        <v>215</v>
      </c>
      <c r="E207" s="31" t="s">
        <v>2</v>
      </c>
      <c r="F207" s="31" t="s">
        <v>2</v>
      </c>
      <c r="G207" s="43">
        <v>18000</v>
      </c>
      <c r="H207" s="44">
        <v>18000</v>
      </c>
    </row>
    <row r="208" spans="2:11">
      <c r="B208" s="25">
        <v>930.2</v>
      </c>
      <c r="C208" s="31">
        <v>545550</v>
      </c>
      <c r="D208" s="30" t="s">
        <v>149</v>
      </c>
      <c r="E208" s="31" t="s">
        <v>2</v>
      </c>
      <c r="F208" s="31" t="s">
        <v>2</v>
      </c>
      <c r="G208" s="43">
        <v>39417</v>
      </c>
      <c r="H208" s="44">
        <v>39417</v>
      </c>
    </row>
    <row r="209" spans="2:8">
      <c r="B209" s="25">
        <v>930.2</v>
      </c>
      <c r="C209" s="31">
        <v>545550</v>
      </c>
      <c r="D209" s="30" t="s">
        <v>216</v>
      </c>
      <c r="E209" s="31" t="s">
        <v>2</v>
      </c>
      <c r="F209" s="31" t="s">
        <v>2</v>
      </c>
      <c r="G209" s="43">
        <v>4500</v>
      </c>
      <c r="H209" s="44">
        <v>4500</v>
      </c>
    </row>
    <row r="210" spans="2:8">
      <c r="B210" s="25">
        <v>930.2</v>
      </c>
      <c r="C210" s="31">
        <v>545550</v>
      </c>
      <c r="D210" s="30" t="s">
        <v>217</v>
      </c>
      <c r="E210" s="31" t="s">
        <v>2</v>
      </c>
      <c r="F210" s="31" t="s">
        <v>2</v>
      </c>
      <c r="G210" s="43">
        <v>56618.31</v>
      </c>
      <c r="H210" s="44">
        <v>56618.31</v>
      </c>
    </row>
    <row r="211" spans="2:8">
      <c r="B211" s="25">
        <v>930.2</v>
      </c>
      <c r="C211" s="31">
        <v>545550</v>
      </c>
      <c r="D211" s="30" t="s">
        <v>218</v>
      </c>
      <c r="E211" s="31" t="s">
        <v>2</v>
      </c>
      <c r="F211" s="31" t="s">
        <v>2</v>
      </c>
      <c r="G211" s="43">
        <v>25685.1</v>
      </c>
      <c r="H211" s="44">
        <v>25685.1</v>
      </c>
    </row>
    <row r="212" spans="2:8">
      <c r="B212" s="25">
        <v>930.2</v>
      </c>
      <c r="C212" s="31">
        <v>545550</v>
      </c>
      <c r="D212" s="30" t="s">
        <v>219</v>
      </c>
      <c r="E212" s="31" t="s">
        <v>2</v>
      </c>
      <c r="F212" s="31" t="s">
        <v>2</v>
      </c>
      <c r="G212" s="43">
        <v>45615.25</v>
      </c>
      <c r="H212" s="44">
        <v>45615.25</v>
      </c>
    </row>
    <row r="213" spans="2:8" ht="13.5" thickBot="1">
      <c r="G213" s="45">
        <f>SUM(G197:G212)</f>
        <v>1280081.7000000002</v>
      </c>
      <c r="H213" s="45">
        <f>SUM(H197:H212)</f>
        <v>1280081.7000000002</v>
      </c>
    </row>
    <row r="214" spans="2:8" ht="13.5" thickTop="1"/>
    <row r="215" spans="2:8" ht="13.5" thickBot="1"/>
    <row r="216" spans="2:8">
      <c r="E216" s="46"/>
      <c r="F216" s="47"/>
      <c r="G216" s="48"/>
      <c r="H216" s="49"/>
    </row>
    <row r="217" spans="2:8">
      <c r="E217" s="50" t="s">
        <v>112</v>
      </c>
      <c r="F217" s="51"/>
      <c r="G217" s="52"/>
      <c r="H217" s="53"/>
    </row>
    <row r="218" spans="2:8">
      <c r="C218" s="30"/>
      <c r="D218" s="52"/>
      <c r="E218" s="54" t="s">
        <v>110</v>
      </c>
      <c r="F218" s="51"/>
      <c r="G218" s="52"/>
      <c r="H218" s="53"/>
    </row>
    <row r="219" spans="2:8">
      <c r="C219" s="30"/>
      <c r="E219" s="55" t="s">
        <v>111</v>
      </c>
      <c r="F219" s="56" t="s">
        <v>28</v>
      </c>
      <c r="G219" s="56" t="s">
        <v>11</v>
      </c>
      <c r="H219" s="53"/>
    </row>
    <row r="220" spans="2:8">
      <c r="C220" s="30"/>
      <c r="E220" s="57">
        <v>930.2</v>
      </c>
      <c r="F220" s="51" t="s">
        <v>2</v>
      </c>
      <c r="G220" s="58">
        <f>SUMIFS($G$8:$G$212,$E$8:$E$212,F220)</f>
        <v>1665097.4000000001</v>
      </c>
      <c r="H220" s="64" t="s">
        <v>221</v>
      </c>
    </row>
    <row r="221" spans="2:8">
      <c r="C221" s="30"/>
      <c r="E221" s="57">
        <v>930.2</v>
      </c>
      <c r="F221" s="51" t="s">
        <v>8</v>
      </c>
      <c r="G221" s="58">
        <f>SUMIFS($G$8:$G$212,$E$8:$E$212,F221)</f>
        <v>6980</v>
      </c>
      <c r="H221" s="64" t="s">
        <v>221</v>
      </c>
    </row>
    <row r="222" spans="2:8" ht="13.5" thickBot="1">
      <c r="C222" s="30"/>
      <c r="E222" s="59"/>
      <c r="F222" s="51"/>
      <c r="G222" s="45">
        <f>SUM(G220:G221)</f>
        <v>1672077.4000000001</v>
      </c>
      <c r="H222" s="53"/>
    </row>
    <row r="223" spans="2:8" ht="13.5" thickTop="1">
      <c r="C223" s="30"/>
      <c r="E223" s="59"/>
      <c r="F223" s="51"/>
      <c r="G223" s="52"/>
      <c r="H223" s="53"/>
    </row>
    <row r="224" spans="2:8">
      <c r="C224" s="30"/>
      <c r="E224" s="60" t="s">
        <v>180</v>
      </c>
      <c r="F224" s="52"/>
      <c r="G224" s="52"/>
      <c r="H224" s="53"/>
    </row>
    <row r="225" spans="3:8">
      <c r="C225" s="30"/>
      <c r="E225" s="55" t="s">
        <v>111</v>
      </c>
      <c r="F225" s="56" t="s">
        <v>28</v>
      </c>
      <c r="G225" s="56" t="s">
        <v>11</v>
      </c>
      <c r="H225" s="53"/>
    </row>
    <row r="226" spans="3:8">
      <c r="C226" s="30"/>
      <c r="E226" s="57">
        <v>930.2</v>
      </c>
      <c r="F226" s="3" t="s">
        <v>2</v>
      </c>
      <c r="G226" s="58">
        <f>SUMIFS($H$8:$H$212,$F$8:$F$212,F226)</f>
        <v>1319717.32</v>
      </c>
      <c r="H226" s="64" t="s">
        <v>221</v>
      </c>
    </row>
    <row r="227" spans="3:8">
      <c r="C227" s="30"/>
      <c r="E227" s="57">
        <v>930.2</v>
      </c>
      <c r="F227" s="3" t="s">
        <v>9</v>
      </c>
      <c r="G227" s="58">
        <f t="shared" ref="G227:G231" si="0">SUMIFS($H$8:$H$212,$F$8:$F$212,F227)</f>
        <v>3195</v>
      </c>
      <c r="H227" s="64" t="s">
        <v>221</v>
      </c>
    </row>
    <row r="228" spans="3:8">
      <c r="C228" s="30"/>
      <c r="E228" s="57">
        <v>930.2</v>
      </c>
      <c r="F228" s="3" t="s">
        <v>3</v>
      </c>
      <c r="G228" s="58">
        <f t="shared" si="0"/>
        <v>141074.08000000002</v>
      </c>
      <c r="H228" s="64" t="s">
        <v>221</v>
      </c>
    </row>
    <row r="229" spans="3:8">
      <c r="C229" s="30"/>
      <c r="E229" s="57">
        <v>930.2</v>
      </c>
      <c r="F229" s="3" t="s">
        <v>8</v>
      </c>
      <c r="G229" s="58">
        <f t="shared" si="0"/>
        <v>46002</v>
      </c>
      <c r="H229" s="64" t="s">
        <v>221</v>
      </c>
    </row>
    <row r="230" spans="3:8">
      <c r="C230" s="30"/>
      <c r="E230" s="57">
        <v>930.2</v>
      </c>
      <c r="F230" s="3" t="s">
        <v>5</v>
      </c>
      <c r="G230" s="58">
        <f t="shared" si="0"/>
        <v>109252</v>
      </c>
      <c r="H230" s="64" t="s">
        <v>221</v>
      </c>
    </row>
    <row r="231" spans="3:8">
      <c r="C231" s="30"/>
      <c r="D231" s="52"/>
      <c r="E231" s="57">
        <v>930.2</v>
      </c>
      <c r="F231" s="3" t="s">
        <v>7</v>
      </c>
      <c r="G231" s="58">
        <f t="shared" si="0"/>
        <v>12125</v>
      </c>
      <c r="H231" s="64" t="s">
        <v>221</v>
      </c>
    </row>
    <row r="232" spans="3:8">
      <c r="C232" s="30"/>
      <c r="E232" s="57">
        <v>930.2</v>
      </c>
      <c r="F232" s="2" t="s">
        <v>223</v>
      </c>
      <c r="G232" s="58">
        <f>SUMIFS($H$8:$H$212,$F$8:$F$212,"WY*")</f>
        <v>40712</v>
      </c>
      <c r="H232" s="64" t="s">
        <v>221</v>
      </c>
    </row>
    <row r="233" spans="3:8" ht="13.5" thickBot="1">
      <c r="C233" s="30"/>
      <c r="E233" s="61"/>
      <c r="F233" s="62"/>
      <c r="G233" s="63">
        <f>SUM(G226:G232)</f>
        <v>1672077.4000000001</v>
      </c>
      <c r="H233" s="65" t="s">
        <v>221</v>
      </c>
    </row>
    <row r="234" spans="3:8">
      <c r="G234" s="43"/>
    </row>
  </sheetData>
  <conditionalFormatting sqref="H1">
    <cfRule type="cellIs" dxfId="0" priority="1" stopIfTrue="1" operator="equal">
      <formula>"x.x"</formula>
    </cfRule>
  </conditionalFormatting>
  <pageMargins left="0.7" right="0.7" top="0.75" bottom="0.75" header="0.3" footer="0.3"/>
  <pageSetup scale="64" fitToHeight="3" orientation="portrait" useFirstPageNumber="1" r:id="rId1"/>
  <headerFooter>
    <oddHeader>&amp;RPage 4.6.&amp;P</oddHeader>
  </headerFooter>
  <rowBreaks count="1" manualBreakCount="1">
    <brk id="27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A27197FE-1487-4F30-8795-5D466218D360}"/>
</file>

<file path=customXml/itemProps2.xml><?xml version="1.0" encoding="utf-8"?>
<ds:datastoreItem xmlns:ds="http://schemas.openxmlformats.org/officeDocument/2006/customXml" ds:itemID="{6380D875-1BE1-4274-97D3-200CAF2B56C4}"/>
</file>

<file path=customXml/itemProps3.xml><?xml version="1.0" encoding="utf-8"?>
<ds:datastoreItem xmlns:ds="http://schemas.openxmlformats.org/officeDocument/2006/customXml" ds:itemID="{37147375-C187-4AB1-AC28-AA1B54662364}"/>
</file>

<file path=customXml/itemProps4.xml><?xml version="1.0" encoding="utf-8"?>
<ds:datastoreItem xmlns:ds="http://schemas.openxmlformats.org/officeDocument/2006/customXml" ds:itemID="{689E98F5-A619-49F7-9B22-3E83CA4C81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4.6</vt:lpstr>
      <vt:lpstr>Page 4.6.1 - 4.6.3</vt:lpstr>
      <vt:lpstr>'Page 4.6'!Print_Area</vt:lpstr>
      <vt:lpstr>'Page 4.6.1 - 4.6.3'!Print_Area</vt:lpstr>
      <vt:lpstr>'Page 4.6.1 - 4.6.3'!Print_Titles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2019-11-19T21:32:18Z</dcterms:created>
  <dcterms:modified xsi:type="dcterms:W3CDTF">2019-12-20T00:00:22Z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