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externalLinks/externalLink9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customProperty1.bin" ContentType="application/vnd.openxmlformats-officedocument.spreadsheetml.customProperty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ustomProperty4.bin" ContentType="application/vnd.openxmlformats-officedocument.spreadsheetml.customProperty"/>
  <Override PartName="/xl/externalLinks/externalLink10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8800" windowHeight="11835"/>
  </bookViews>
  <sheets>
    <sheet name="Page 4.4" sheetId="1" r:id="rId1"/>
    <sheet name="Page 4.4.1" sheetId="2" r:id="rId2"/>
    <sheet name="Page 4.4.2" sheetId="3" r:id="rId3"/>
    <sheet name="Page 4.4.3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___j1" localSheetId="3" hidden="1">{"PRINT",#N/A,TRUE,"APPA";"PRINT",#N/A,TRUE,"APS";"PRINT",#N/A,TRUE,"BHPL";"PRINT",#N/A,TRUE,"BHPL2";"PRINT",#N/A,TRUE,"CDWR";"PRINT",#N/A,TRUE,"EWEB";"PRINT",#N/A,TRUE,"LADWP";"PRINT",#N/A,TRUE,"NEVBASE"}</definedName>
    <definedName name="____j1" hidden="1">{"PRINT",#N/A,TRUE,"APPA";"PRINT",#N/A,TRUE,"APS";"PRINT",#N/A,TRUE,"BHPL";"PRINT",#N/A,TRUE,"BHPL2";"PRINT",#N/A,TRUE,"CDWR";"PRINT",#N/A,TRUE,"EWEB";"PRINT",#N/A,TRUE,"LADWP";"PRINT",#N/A,TRUE,"NEVBASE"}</definedName>
    <definedName name="____j2" localSheetId="3" hidden="1">{"PRINT",#N/A,TRUE,"APPA";"PRINT",#N/A,TRUE,"APS";"PRINT",#N/A,TRUE,"BHPL";"PRINT",#N/A,TRUE,"BHPL2";"PRINT",#N/A,TRUE,"CDWR";"PRINT",#N/A,TRUE,"EWEB";"PRINT",#N/A,TRUE,"LADWP";"PRINT",#N/A,TRUE,"NEVBASE"}</definedName>
    <definedName name="____j2" hidden="1">{"PRINT",#N/A,TRUE,"APPA";"PRINT",#N/A,TRUE,"APS";"PRINT",#N/A,TRUE,"BHPL";"PRINT",#N/A,TRUE,"BHPL2";"PRINT",#N/A,TRUE,"CDWR";"PRINT",#N/A,TRUE,"EWEB";"PRINT",#N/A,TRUE,"LADWP";"PRINT",#N/A,TRUE,"NEVBASE"}</definedName>
    <definedName name="____j3" localSheetId="3" hidden="1">{"PRINT",#N/A,TRUE,"APPA";"PRINT",#N/A,TRUE,"APS";"PRINT",#N/A,TRUE,"BHPL";"PRINT",#N/A,TRUE,"BHPL2";"PRINT",#N/A,TRUE,"CDWR";"PRINT",#N/A,TRUE,"EWEB";"PRINT",#N/A,TRUE,"LADWP";"PRINT",#N/A,TRUE,"NEVBASE"}</definedName>
    <definedName name="____j3" hidden="1">{"PRINT",#N/A,TRUE,"APPA";"PRINT",#N/A,TRUE,"APS";"PRINT",#N/A,TRUE,"BHPL";"PRINT",#N/A,TRUE,"BHPL2";"PRINT",#N/A,TRUE,"CDWR";"PRINT",#N/A,TRUE,"EWEB";"PRINT",#N/A,TRUE,"LADWP";"PRINT",#N/A,TRUE,"NEVBASE"}</definedName>
    <definedName name="____j4" localSheetId="3" hidden="1">{"PRINT",#N/A,TRUE,"APPA";"PRINT",#N/A,TRUE,"APS";"PRINT",#N/A,TRUE,"BHPL";"PRINT",#N/A,TRUE,"BHPL2";"PRINT",#N/A,TRUE,"CDWR";"PRINT",#N/A,TRUE,"EWEB";"PRINT",#N/A,TRUE,"LADWP";"PRINT",#N/A,TRUE,"NEVBASE"}</definedName>
    <definedName name="____j4" hidden="1">{"PRINT",#N/A,TRUE,"APPA";"PRINT",#N/A,TRUE,"APS";"PRINT",#N/A,TRUE,"BHPL";"PRINT",#N/A,TRUE,"BHPL2";"PRINT",#N/A,TRUE,"CDWR";"PRINT",#N/A,TRUE,"EWEB";"PRINT",#N/A,TRUE,"LADWP";"PRINT",#N/A,TRUE,"NEVBASE"}</definedName>
    <definedName name="____j5" localSheetId="3" hidden="1">{"PRINT",#N/A,TRUE,"APPA";"PRINT",#N/A,TRUE,"APS";"PRINT",#N/A,TRUE,"BHPL";"PRINT",#N/A,TRUE,"BHPL2";"PRINT",#N/A,TRUE,"CDWR";"PRINT",#N/A,TRUE,"EWEB";"PRINT",#N/A,TRUE,"LADWP";"PRINT",#N/A,TRUE,"NEVBASE"}</definedName>
    <definedName name="____j5" hidden="1">{"PRINT",#N/A,TRUE,"APPA";"PRINT",#N/A,TRUE,"APS";"PRINT",#N/A,TRUE,"BHPL";"PRINT",#N/A,TRUE,"BHPL2";"PRINT",#N/A,TRUE,"CDWR";"PRINT",#N/A,TRUE,"EWEB";"PRINT",#N/A,TRUE,"LADWP";"PRINT",#N/A,TRUE,"NEVBASE"}</definedName>
    <definedName name="____OM1" localSheetId="3" hidden="1">{#N/A,#N/A,FALSE,"Summary";#N/A,#N/A,FALSE,"SmPlants";#N/A,#N/A,FALSE,"Utah";#N/A,#N/A,FALSE,"Idaho";#N/A,#N/A,FALSE,"Lewis River";#N/A,#N/A,FALSE,"NrthUmpq";#N/A,#N/A,FALSE,"KlamRog"}</definedName>
    <definedName name="____OM1" hidden="1">{#N/A,#N/A,FALSE,"Summary";#N/A,#N/A,FALSE,"SmPlants";#N/A,#N/A,FALSE,"Utah";#N/A,#N/A,FALSE,"Idaho";#N/A,#N/A,FALSE,"Lewis River";#N/A,#N/A,FALSE,"NrthUmpq";#N/A,#N/A,FALSE,"KlamRog"}</definedName>
    <definedName name="___j1" localSheetId="3" hidden="1">{"PRINT",#N/A,TRUE,"APPA";"PRINT",#N/A,TRUE,"APS";"PRINT",#N/A,TRUE,"BHPL";"PRINT",#N/A,TRUE,"BHPL2";"PRINT",#N/A,TRUE,"CDWR";"PRINT",#N/A,TRUE,"EWEB";"PRINT",#N/A,TRUE,"LADWP";"PRINT",#N/A,TRUE,"NEVBASE"}</definedName>
    <definedName name="___j1" hidden="1">{"PRINT",#N/A,TRUE,"APPA";"PRINT",#N/A,TRUE,"APS";"PRINT",#N/A,TRUE,"BHPL";"PRINT",#N/A,TRUE,"BHPL2";"PRINT",#N/A,TRUE,"CDWR";"PRINT",#N/A,TRUE,"EWEB";"PRINT",#N/A,TRUE,"LADWP";"PRINT",#N/A,TRUE,"NEVBASE"}</definedName>
    <definedName name="___j2" localSheetId="3" hidden="1">{"PRINT",#N/A,TRUE,"APPA";"PRINT",#N/A,TRUE,"APS";"PRINT",#N/A,TRUE,"BHPL";"PRINT",#N/A,TRUE,"BHPL2";"PRINT",#N/A,TRUE,"CDWR";"PRINT",#N/A,TRUE,"EWEB";"PRINT",#N/A,TRUE,"LADWP";"PRINT",#N/A,TRUE,"NEVBASE"}</definedName>
    <definedName name="___j2" hidden="1">{"PRINT",#N/A,TRUE,"APPA";"PRINT",#N/A,TRUE,"APS";"PRINT",#N/A,TRUE,"BHPL";"PRINT",#N/A,TRUE,"BHPL2";"PRINT",#N/A,TRUE,"CDWR";"PRINT",#N/A,TRUE,"EWEB";"PRINT",#N/A,TRUE,"LADWP";"PRINT",#N/A,TRUE,"NEVBASE"}</definedName>
    <definedName name="___j3" localSheetId="3" hidden="1">{"PRINT",#N/A,TRUE,"APPA";"PRINT",#N/A,TRUE,"APS";"PRINT",#N/A,TRUE,"BHPL";"PRINT",#N/A,TRUE,"BHPL2";"PRINT",#N/A,TRUE,"CDWR";"PRINT",#N/A,TRUE,"EWEB";"PRINT",#N/A,TRUE,"LADWP";"PRINT",#N/A,TRUE,"NEVBASE"}</definedName>
    <definedName name="___j3" hidden="1">{"PRINT",#N/A,TRUE,"APPA";"PRINT",#N/A,TRUE,"APS";"PRINT",#N/A,TRUE,"BHPL";"PRINT",#N/A,TRUE,"BHPL2";"PRINT",#N/A,TRUE,"CDWR";"PRINT",#N/A,TRUE,"EWEB";"PRINT",#N/A,TRUE,"LADWP";"PRINT",#N/A,TRUE,"NEVBASE"}</definedName>
    <definedName name="___j4" localSheetId="3" hidden="1">{"PRINT",#N/A,TRUE,"APPA";"PRINT",#N/A,TRUE,"APS";"PRINT",#N/A,TRUE,"BHPL";"PRINT",#N/A,TRUE,"BHPL2";"PRINT",#N/A,TRUE,"CDWR";"PRINT",#N/A,TRUE,"EWEB";"PRINT",#N/A,TRUE,"LADWP";"PRINT",#N/A,TRUE,"NEVBASE"}</definedName>
    <definedName name="___j4" hidden="1">{"PRINT",#N/A,TRUE,"APPA";"PRINT",#N/A,TRUE,"APS";"PRINT",#N/A,TRUE,"BHPL";"PRINT",#N/A,TRUE,"BHPL2";"PRINT",#N/A,TRUE,"CDWR";"PRINT",#N/A,TRUE,"EWEB";"PRINT",#N/A,TRUE,"LADWP";"PRINT",#N/A,TRUE,"NEVBASE"}</definedName>
    <definedName name="___j5" localSheetId="3" hidden="1">{"PRINT",#N/A,TRUE,"APPA";"PRINT",#N/A,TRUE,"APS";"PRINT",#N/A,TRUE,"BHPL";"PRINT",#N/A,TRUE,"BHPL2";"PRINT",#N/A,TRUE,"CDWR";"PRINT",#N/A,TRUE,"EWEB";"PRINT",#N/A,TRUE,"LADWP";"PRINT",#N/A,TRUE,"NEVBASE"}</definedName>
    <definedName name="___j5" hidden="1">{"PRINT",#N/A,TRUE,"APPA";"PRINT",#N/A,TRUE,"APS";"PRINT",#N/A,TRUE,"BHPL";"PRINT",#N/A,TRUE,"BHPL2";"PRINT",#N/A,TRUE,"CDWR";"PRINT",#N/A,TRUE,"EWEB";"PRINT",#N/A,TRUE,"LADWP";"PRINT",#N/A,TRUE,"NEVBASE"}</definedName>
    <definedName name="___OM1" localSheetId="3" hidden="1">{#N/A,#N/A,FALSE,"Summary";#N/A,#N/A,FALSE,"SmPlants";#N/A,#N/A,FALSE,"Utah";#N/A,#N/A,FALSE,"Idaho";#N/A,#N/A,FALSE,"Lewis River";#N/A,#N/A,FALSE,"NrthUmpq";#N/A,#N/A,FALSE,"KlamRog"}</definedName>
    <definedName name="___OM1" hidden="1">{#N/A,#N/A,FALSE,"Summary";#N/A,#N/A,FALSE,"SmPlants";#N/A,#N/A,FALSE,"Utah";#N/A,#N/A,FALSE,"Idaho";#N/A,#N/A,FALSE,"Lewis River";#N/A,#N/A,FALSE,"NrthUmpq";#N/A,#N/A,FALSE,"KlamRog"}</definedName>
    <definedName name="__123Graph_A" localSheetId="3" hidden="1">[1]Inputs!#REF!</definedName>
    <definedName name="__123Graph_A" hidden="1">[2]Inputs!#REF!</definedName>
    <definedName name="__123Graph_B" localSheetId="3" hidden="1">[1]Inputs!#REF!</definedName>
    <definedName name="__123Graph_B" hidden="1">[2]Inputs!#REF!</definedName>
    <definedName name="__123Graph_D" localSheetId="3" hidden="1">[1]Inputs!#REF!</definedName>
    <definedName name="__123Graph_D" hidden="1">[2]Inputs!#REF!</definedName>
    <definedName name="__123Graph_E" localSheetId="3" hidden="1">[3]Input!$E$22:$E$37</definedName>
    <definedName name="__123Graph_E" hidden="1">[4]Input!$E$22:$E$37</definedName>
    <definedName name="__123Graph_F" localSheetId="3" hidden="1">[3]Input!$D$22:$D$37</definedName>
    <definedName name="__123Graph_F" hidden="1">[4]Input!$D$22:$D$37</definedName>
    <definedName name="__j1" localSheetId="3" hidden="1">{"PRINT",#N/A,TRUE,"APPA";"PRINT",#N/A,TRUE,"APS";"PRINT",#N/A,TRUE,"BHPL";"PRINT",#N/A,TRUE,"BHPL2";"PRINT",#N/A,TRUE,"CDWR";"PRINT",#N/A,TRUE,"EWEB";"PRINT",#N/A,TRUE,"LADWP";"PRINT",#N/A,TRUE,"NEVBASE"}</definedName>
    <definedName name="__j1" hidden="1">{"PRINT",#N/A,TRUE,"APPA";"PRINT",#N/A,TRUE,"APS";"PRINT",#N/A,TRUE,"BHPL";"PRINT",#N/A,TRUE,"BHPL2";"PRINT",#N/A,TRUE,"CDWR";"PRINT",#N/A,TRUE,"EWEB";"PRINT",#N/A,TRUE,"LADWP";"PRINT",#N/A,TRUE,"NEVBASE"}</definedName>
    <definedName name="__j2" localSheetId="3" hidden="1">{"PRINT",#N/A,TRUE,"APPA";"PRINT",#N/A,TRUE,"APS";"PRINT",#N/A,TRUE,"BHPL";"PRINT",#N/A,TRUE,"BHPL2";"PRINT",#N/A,TRUE,"CDWR";"PRINT",#N/A,TRUE,"EWEB";"PRINT",#N/A,TRUE,"LADWP";"PRINT",#N/A,TRUE,"NEVBASE"}</definedName>
    <definedName name="__j2" hidden="1">{"PRINT",#N/A,TRUE,"APPA";"PRINT",#N/A,TRUE,"APS";"PRINT",#N/A,TRUE,"BHPL";"PRINT",#N/A,TRUE,"BHPL2";"PRINT",#N/A,TRUE,"CDWR";"PRINT",#N/A,TRUE,"EWEB";"PRINT",#N/A,TRUE,"LADWP";"PRINT",#N/A,TRUE,"NEVBASE"}</definedName>
    <definedName name="__j3" localSheetId="3" hidden="1">{"PRINT",#N/A,TRUE,"APPA";"PRINT",#N/A,TRUE,"APS";"PRINT",#N/A,TRUE,"BHPL";"PRINT",#N/A,TRUE,"BHPL2";"PRINT",#N/A,TRUE,"CDWR";"PRINT",#N/A,TRUE,"EWEB";"PRINT",#N/A,TRUE,"LADWP";"PRINT",#N/A,TRUE,"NEVBASE"}</definedName>
    <definedName name="__j3" hidden="1">{"PRINT",#N/A,TRUE,"APPA";"PRINT",#N/A,TRUE,"APS";"PRINT",#N/A,TRUE,"BHPL";"PRINT",#N/A,TRUE,"BHPL2";"PRINT",#N/A,TRUE,"CDWR";"PRINT",#N/A,TRUE,"EWEB";"PRINT",#N/A,TRUE,"LADWP";"PRINT",#N/A,TRUE,"NEVBASE"}</definedName>
    <definedName name="__j4" localSheetId="3" hidden="1">{"PRINT",#N/A,TRUE,"APPA";"PRINT",#N/A,TRUE,"APS";"PRINT",#N/A,TRUE,"BHPL";"PRINT",#N/A,TRUE,"BHPL2";"PRINT",#N/A,TRUE,"CDWR";"PRINT",#N/A,TRUE,"EWEB";"PRINT",#N/A,TRUE,"LADWP";"PRINT",#N/A,TRUE,"NEVBASE"}</definedName>
    <definedName name="__j4" hidden="1">{"PRINT",#N/A,TRUE,"APPA";"PRINT",#N/A,TRUE,"APS";"PRINT",#N/A,TRUE,"BHPL";"PRINT",#N/A,TRUE,"BHPL2";"PRINT",#N/A,TRUE,"CDWR";"PRINT",#N/A,TRUE,"EWEB";"PRINT",#N/A,TRUE,"LADWP";"PRINT",#N/A,TRUE,"NEVBASE"}</definedName>
    <definedName name="__j5" localSheetId="3" hidden="1">{"PRINT",#N/A,TRUE,"APPA";"PRINT",#N/A,TRUE,"APS";"PRINT",#N/A,TRUE,"BHPL";"PRINT",#N/A,TRUE,"BHPL2";"PRINT",#N/A,TRUE,"CDWR";"PRINT",#N/A,TRUE,"EWEB";"PRINT",#N/A,TRUE,"LADWP";"PRINT",#N/A,TRUE,"NEVBASE"}</definedName>
    <definedName name="__j5" hidden="1">{"PRINT",#N/A,TRUE,"APPA";"PRINT",#N/A,TRUE,"APS";"PRINT",#N/A,TRUE,"BHPL";"PRINT",#N/A,TRUE,"BHPL2";"PRINT",#N/A,TRUE,"CDWR";"PRINT",#N/A,TRUE,"EWEB";"PRINT",#N/A,TRUE,"LADWP";"PRINT",#N/A,TRUE,"NEVBASE"}</definedName>
    <definedName name="__OM1" localSheetId="3" hidden="1">{#N/A,#N/A,FALSE,"Summary";#N/A,#N/A,FALSE,"SmPlants";#N/A,#N/A,FALSE,"Utah";#N/A,#N/A,FALSE,"Idaho";#N/A,#N/A,FALSE,"Lewis River";#N/A,#N/A,FALSE,"NrthUmpq";#N/A,#N/A,FALSE,"KlamRog"}</definedName>
    <definedName name="__OM1" hidden="1">{#N/A,#N/A,FALSE,"Summary";#N/A,#N/A,FALSE,"SmPlants";#N/A,#N/A,FALSE,"Utah";#N/A,#N/A,FALSE,"Idaho";#N/A,#N/A,FALSE,"Lewis River";#N/A,#N/A,FALSE,"NrthUmpq";#N/A,#N/A,FALSE,"KlamRog"}</definedName>
    <definedName name="_Fill" localSheetId="3" hidden="1">#REF!</definedName>
    <definedName name="_Fill" hidden="1">#REF!</definedName>
    <definedName name="_xlnm._FilterDatabase" localSheetId="3" hidden="1">#REF!</definedName>
    <definedName name="_xlnm._FilterDatabase" hidden="1">#REF!</definedName>
    <definedName name="_j1" localSheetId="3" hidden="1">{"PRINT",#N/A,TRUE,"APPA";"PRINT",#N/A,TRUE,"APS";"PRINT",#N/A,TRUE,"BHPL";"PRINT",#N/A,TRUE,"BHPL2";"PRINT",#N/A,TRUE,"CDWR";"PRINT",#N/A,TRUE,"EWEB";"PRINT",#N/A,TRUE,"LADWP";"PRINT",#N/A,TRUE,"NEVBASE"}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localSheetId="3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localSheetId="3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localSheetId="3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localSheetId="3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Key1" localSheetId="3" hidden="1">#REF!</definedName>
    <definedName name="_Key1" hidden="1">#REF!</definedName>
    <definedName name="_Key2" localSheetId="3" hidden="1">#REF!</definedName>
    <definedName name="_Key2" hidden="1">#REF!</definedName>
    <definedName name="_nofill" localSheetId="3" hidden="1">[5]A!#REF!</definedName>
    <definedName name="_nofill" hidden="1">[5]A!#REF!</definedName>
    <definedName name="_OM1" localSheetId="3" hidden="1">{#N/A,#N/A,FALSE,"Summary";#N/A,#N/A,FALSE,"SmPlants";#N/A,#N/A,FALSE,"Utah";#N/A,#N/A,FALSE,"Idaho";#N/A,#N/A,FALSE,"Lewis River";#N/A,#N/A,FALSE,"NrthUmpq";#N/A,#N/A,FALSE,"KlamRog"}</definedName>
    <definedName name="_OM1" hidden="1">{#N/A,#N/A,FALSE,"Summary";#N/A,#N/A,FALSE,"SmPlants";#N/A,#N/A,FALSE,"Utah";#N/A,#N/A,FALSE,"Idaho";#N/A,#N/A,FALSE,"Lewis River";#N/A,#N/A,FALSE,"NrthUmpq";#N/A,#N/A,FALSE,"KlamRog"}</definedName>
    <definedName name="_Order1" hidden="1">255</definedName>
    <definedName name="_Order2" hidden="1">0</definedName>
    <definedName name="_Sort" localSheetId="3" hidden="1">#REF!</definedName>
    <definedName name="_Sort" hidden="1">#REF!</definedName>
    <definedName name="a" hidden="1">'[6]DSM Output'!$J$21:$J$23</definedName>
    <definedName name="Access_Button1" hidden="1">"Headcount_Workbook_Schedules_List"</definedName>
    <definedName name="AccessDatabase" hidden="1">"P:\HR\SharonPlummer\Headcount Workbook.mdb"</definedName>
    <definedName name="asa" localSheetId="3" hidden="1">{"Factors Pages 1-2",#N/A,FALSE,"Factors";"Factors Page 3",#N/A,FALSE,"Factors";"Factors Page 4",#N/A,FALSE,"Factors";"Factors Page 5",#N/A,FALSE,"Factors";"Factors Pages 8-27",#N/A,FALSE,"Factors"}</definedName>
    <definedName name="asa" hidden="1">{"Factors Pages 1-2",#N/A,FALSE,"Factors";"Factors Page 3",#N/A,FALSE,"Factors";"Factors Page 4",#N/A,FALSE,"Factors";"Factors Page 5",#N/A,FALSE,"Factors";"Factors Pages 8-27",#N/A,FALSE,"Factors"}</definedName>
    <definedName name="cgf" localSheetId="3" hidden="1">{"PRINT",#N/A,TRUE,"APPA";"PRINT",#N/A,TRUE,"APS";"PRINT",#N/A,TRUE,"BHPL";"PRINT",#N/A,TRUE,"BHPL2";"PRINT",#N/A,TRUE,"CDWR";"PRINT",#N/A,TRUE,"EWEB";"PRINT",#N/A,TRUE,"LADWP";"PRINT",#N/A,TRUE,"NEVBASE"}</definedName>
    <definedName name="cgf" hidden="1">{"PRINT",#N/A,TRUE,"APPA";"PRINT",#N/A,TRUE,"APS";"PRINT",#N/A,TRUE,"BHPL";"PRINT",#N/A,TRUE,"BHPL2";"PRINT",#N/A,TRUE,"CDWR";"PRINT",#N/A,TRUE,"EWEB";"PRINT",#N/A,TRUE,"LADWP";"PRINT",#N/A,TRUE,"NEVBASE"}</definedName>
    <definedName name="combined1" localSheetId="3" hidden="1">{"YTD-Total",#N/A,TRUE,"Provision";"YTD-Utility",#N/A,TRUE,"Prov Utility";"YTD-NonUtility",#N/A,TRUE,"Prov NonUtility"}</definedName>
    <definedName name="combined1" hidden="1">{"YTD-Total",#N/A,TRUE,"Provision";"YTD-Utility",#N/A,TRUE,"Prov Utility";"YTD-NonUtility",#N/A,TRUE,"Prov NonUtility"}</definedName>
    <definedName name="dfd" localSheetId="3" hidden="1">{#N/A,#N/A,FALSE,"CHECKREQ"}</definedName>
    <definedName name="dfd" hidden="1">{#N/A,#N/A,FALSE,"CHECKREQ"}</definedName>
    <definedName name="dfdfdfd" localSheetId="3" hidden="1">{#N/A,#N/A,FALSE,"CHECKREQ"}</definedName>
    <definedName name="dfdfdfd" hidden="1">{#N/A,#N/A,FALSE,"CHECKREQ"}</definedName>
    <definedName name="DUDE" localSheetId="3" hidden="1">#REF!</definedName>
    <definedName name="DUDE" hidden="1">#REF!</definedName>
    <definedName name="energy" localSheetId="3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e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localSheetId="3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" localSheetId="3" hidden="1">{#N/A,#N/A,FALSE,"CHECKREQ"}</definedName>
    <definedName name="f" hidden="1">{#N/A,#N/A,FALSE,"CHECKREQ"}</definedName>
    <definedName name="fdf" localSheetId="3" hidden="1">{#N/A,#N/A,FALSE,"CHECKREQ"}</definedName>
    <definedName name="fdf" hidden="1">{#N/A,#N/A,FALSE,"CHECKREQ"}</definedName>
    <definedName name="foo" localSheetId="3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oo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riend" localSheetId="3" hidden="1">{"PRINT",#N/A,TRUE,"APPA";"PRINT",#N/A,TRUE,"APS";"PRINT",#N/A,TRUE,"BHPL";"PRINT",#N/A,TRUE,"BHPL2";"PRINT",#N/A,TRUE,"CDWR";"PRINT",#N/A,TRUE,"EWEB";"PRINT",#N/A,TRUE,"LADWP";"PRINT",#N/A,TRUE,"NEVBASE"}</definedName>
    <definedName name="friend" hidden="1">{"PRINT",#N/A,TRUE,"APPA";"PRINT",#N/A,TRUE,"APS";"PRINT",#N/A,TRUE,"BHPL";"PRINT",#N/A,TRUE,"BHPL2";"PRINT",#N/A,TRUE,"CDWR";"PRINT",#N/A,TRUE,"EWEB";"PRINT",#N/A,TRUE,"LADWP";"PRINT",#N/A,TRUE,"NEVBASE"}</definedName>
    <definedName name="HROptim" localSheetId="3" hidden="1">{#N/A,#N/A,FALSE,"Summary";#N/A,#N/A,FALSE,"SmPlants";#N/A,#N/A,FALSE,"Utah";#N/A,#N/A,FALSE,"Idaho";#N/A,#N/A,FALSE,"Lewis River";#N/A,#N/A,FALSE,"NrthUmpq";#N/A,#N/A,FALSE,"KlamRog"}</definedName>
    <definedName name="HROptim" hidden="1">{#N/A,#N/A,FALSE,"Summary";#N/A,#N/A,FALSE,"SmPlants";#N/A,#N/A,FALSE,"Utah";#N/A,#N/A,FALSE,"Idaho";#N/A,#N/A,FALSE,"Lewis River";#N/A,#N/A,FALSE,"NrthUmpq";#N/A,#N/A,FALSE,"KlamRog"}</definedName>
    <definedName name="inventory" localSheetId="3" hidden="1">{#N/A,#N/A,FALSE,"Summary";#N/A,#N/A,FALSE,"SmPlants";#N/A,#N/A,FALSE,"Utah";#N/A,#N/A,FALSE,"Idaho";#N/A,#N/A,FALSE,"Lewis River";#N/A,#N/A,FALSE,"NrthUmpq";#N/A,#N/A,FALSE,"KlamRog"}</definedName>
    <definedName name="inventory" hidden="1">{#N/A,#N/A,FALSE,"Summary";#N/A,#N/A,FALSE,"SmPlants";#N/A,#N/A,FALSE,"Utah";#N/A,#N/A,FALSE,"Idaho";#N/A,#N/A,FALSE,"Lewis River";#N/A,#N/A,FALSE,"NrthUmpq";#N/A,#N/A,FALSE,"KlamRog"}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41449.5882638889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junk" localSheetId="3" hidden="1">{"PRINT",#N/A,TRUE,"APPA";"PRINT",#N/A,TRUE,"APS";"PRINT",#N/A,TRUE,"BHPL";"PRINT",#N/A,TRUE,"BHPL2";"PRINT",#N/A,TRUE,"CDWR";"PRINT",#N/A,TRUE,"EWEB";"PRINT",#N/A,TRUE,"LADWP";"PRINT",#N/A,TRUE,"NEVBASE"}</definedName>
    <definedName name="junk" hidden="1">{"PRINT",#N/A,TRUE,"APPA";"PRINT",#N/A,TRUE,"APS";"PRINT",#N/A,TRUE,"BHPL";"PRINT",#N/A,TRUE,"BHPL2";"PRINT",#N/A,TRUE,"CDWR";"PRINT",#N/A,TRUE,"EWEB";"PRINT",#N/A,TRUE,"LADWP";"PRINT",#N/A,TRUE,"NEVBASE"}</definedName>
    <definedName name="junk2" localSheetId="3" hidden="1">{"PRINT",#N/A,TRUE,"APPA";"PRINT",#N/A,TRUE,"APS";"PRINT",#N/A,TRUE,"BHPL";"PRINT",#N/A,TRUE,"BHPL2";"PRINT",#N/A,TRUE,"CDWR";"PRINT",#N/A,TRUE,"EWEB";"PRINT",#N/A,TRUE,"LADWP";"PRINT",#N/A,TRUE,"NEVBASE"}</definedName>
    <definedName name="junk2" hidden="1">{"PRINT",#N/A,TRUE,"APPA";"PRINT",#N/A,TRUE,"APS";"PRINT",#N/A,TRUE,"BHPL";"PRINT",#N/A,TRUE,"BHPL2";"PRINT",#N/A,TRUE,"CDWR";"PRINT",#N/A,TRUE,"EWEB";"PRINT",#N/A,TRUE,"LADWP";"PRINT",#N/A,TRUE,"NEVBASE"}</definedName>
    <definedName name="junk3" localSheetId="3" hidden="1">{"PRINT",#N/A,TRUE,"APPA";"PRINT",#N/A,TRUE,"APS";"PRINT",#N/A,TRUE,"BHPL";"PRINT",#N/A,TRUE,"BHPL2";"PRINT",#N/A,TRUE,"CDWR";"PRINT",#N/A,TRUE,"EWEB";"PRINT",#N/A,TRUE,"LADWP";"PRINT",#N/A,TRUE,"NEVBASE"}</definedName>
    <definedName name="junk3" hidden="1">{"PRINT",#N/A,TRUE,"APPA";"PRINT",#N/A,TRUE,"APS";"PRINT",#N/A,TRUE,"BHPL";"PRINT",#N/A,TRUE,"BHPL2";"PRINT",#N/A,TRUE,"CDWR";"PRINT",#N/A,TRUE,"EWEB";"PRINT",#N/A,TRUE,"LADWP";"PRINT",#N/A,TRUE,"NEVBASE"}</definedName>
    <definedName name="junk4" localSheetId="3" hidden="1">{"PRINT",#N/A,TRUE,"APPA";"PRINT",#N/A,TRUE,"APS";"PRINT",#N/A,TRUE,"BHPL";"PRINT",#N/A,TRUE,"BHPL2";"PRINT",#N/A,TRUE,"CDWR";"PRINT",#N/A,TRUE,"EWEB";"PRINT",#N/A,TRUE,"LADWP";"PRINT",#N/A,TRUE,"NEVBASE"}</definedName>
    <definedName name="junk4" hidden="1">{"PRINT",#N/A,TRUE,"APPA";"PRINT",#N/A,TRUE,"APS";"PRINT",#N/A,TRUE,"BHPL";"PRINT",#N/A,TRUE,"BHPL2";"PRINT",#N/A,TRUE,"CDWR";"PRINT",#N/A,TRUE,"EWEB";"PRINT",#N/A,TRUE,"LADWP";"PRINT",#N/A,TRUE,"NEVBASE"}</definedName>
    <definedName name="Keep" localSheetId="3" hidden="1">{"PRINT",#N/A,TRUE,"APPA";"PRINT",#N/A,TRUE,"APS";"PRINT",#N/A,TRUE,"BHPL";"PRINT",#N/A,TRUE,"BHPL2";"PRINT",#N/A,TRUE,"CDWR";"PRINT",#N/A,TRUE,"EWEB";"PRINT",#N/A,TRUE,"LADWP";"PRINT",#N/A,TRUE,"NEVBASE"}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localSheetId="3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limcount" hidden="1">1</definedName>
    <definedName name="ListOffset" hidden="1">1</definedName>
    <definedName name="Master" localSheetId="3" hidden="1">{#N/A,#N/A,FALSE,"Actual";#N/A,#N/A,FALSE,"Normalized";#N/A,#N/A,FALSE,"Electric Actual";#N/A,#N/A,FALSE,"Electric Normalized"}</definedName>
    <definedName name="Master" hidden="1">{#N/A,#N/A,FALSE,"Actual";#N/A,#N/A,FALSE,"Normalized";#N/A,#N/A,FALSE,"Electric Actual";#N/A,#N/A,FALSE,"Electric Normalized"}</definedName>
    <definedName name="mmm" localSheetId="3" hidden="1">{"PRINT",#N/A,TRUE,"APPA";"PRINT",#N/A,TRUE,"APS";"PRINT",#N/A,TRUE,"BHPL";"PRINT",#N/A,TRUE,"BHPL2";"PRINT",#N/A,TRUE,"CDWR";"PRINT",#N/A,TRUE,"EWEB";"PRINT",#N/A,TRUE,"LADWP";"PRINT",#N/A,TRUE,"NEVBASE"}</definedName>
    <definedName name="mmm" hidden="1">{"PRINT",#N/A,TRUE,"APPA";"PRINT",#N/A,TRUE,"APS";"PRINT",#N/A,TRUE,"BHPL";"PRINT",#N/A,TRUE,"BHPL2";"PRINT",#N/A,TRUE,"CDWR";"PRINT",#N/A,TRUE,"EWEB";"PRINT",#N/A,TRUE,"LADWP";"PRINT",#N/A,TRUE,"NEVBASE"}</definedName>
    <definedName name="n" localSheetId="3" hidden="1">[5]A!#REF!</definedName>
    <definedName name="n" hidden="1">[5]A!#REF!</definedName>
    <definedName name="OHSch10YR" localSheetId="3" hidden="1">{#N/A,#N/A,FALSE,"Summary";#N/A,#N/A,FALSE,"SmPlants";#N/A,#N/A,FALSE,"Utah";#N/A,#N/A,FALSE,"Idaho";#N/A,#N/A,FALSE,"Lewis River";#N/A,#N/A,FALSE,"NrthUmpq";#N/A,#N/A,FALSE,"KlamRog"}</definedName>
    <definedName name="OHSch10YR" hidden="1">{#N/A,#N/A,FALSE,"Summary";#N/A,#N/A,FALSE,"SmPlants";#N/A,#N/A,FALSE,"Utah";#N/A,#N/A,FALSE,"Idaho";#N/A,#N/A,FALSE,"Lewis River";#N/A,#N/A,FALSE,"NrthUmpq";#N/A,#N/A,FALSE,"KlamRog"}</definedName>
    <definedName name="om" localSheetId="3" hidden="1">{#N/A,#N/A,FALSE,"Summary";#N/A,#N/A,FALSE,"SmPlants";#N/A,#N/A,FALSE,"Utah";#N/A,#N/A,FALSE,"Idaho";#N/A,#N/A,FALSE,"Lewis River";#N/A,#N/A,FALSE,"NrthUmpq";#N/A,#N/A,FALSE,"KlamRog"}</definedName>
    <definedName name="om" hidden="1">{#N/A,#N/A,FALSE,"Summary";#N/A,#N/A,FALSE,"SmPlants";#N/A,#N/A,FALSE,"Utah";#N/A,#N/A,FALSE,"Idaho";#N/A,#N/A,FALSE,"Lewis River";#N/A,#N/A,FALSE,"NrthUmpq";#N/A,#N/A,FALSE,"KlamRog"}</definedName>
    <definedName name="others" localSheetId="3" hidden="1">{"Factors Pages 1-2",#N/A,FALSE,"Factors";"Factors Page 3",#N/A,FALSE,"Factors";"Factors Page 4",#N/A,FALSE,"Factors";"Factors Page 5",#N/A,FALSE,"Factors";"Factors Pages 8-27",#N/A,FALSE,"Factors"}</definedName>
    <definedName name="others" hidden="1">{"Factors Pages 1-2",#N/A,FALSE,"Factors";"Factors Page 3",#N/A,FALSE,"Factors";"Factors Page 4",#N/A,FALSE,"Factors";"Factors Page 5",#N/A,FALSE,"Factors";"Factors Pages 8-27",#N/A,FALSE,"Factors"}</definedName>
    <definedName name="pete" localSheetId="3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ete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ricingInfo" localSheetId="3" hidden="1">[7]Inputs!#REF!</definedName>
    <definedName name="PricingInfo" hidden="1">[8]Inputs!#REF!</definedName>
    <definedName name="_xlnm.Print_Area" localSheetId="0">'Page 4.4'!$A$1:$J$62</definedName>
    <definedName name="_xlnm.Print_Area" localSheetId="1">'Page 4.4.1'!$A$1:$E$23</definedName>
    <definedName name="_xlnm.Print_Area" localSheetId="3">'Page 4.4.3'!$A$1:$G$23</definedName>
    <definedName name="retail" localSheetId="3" hidden="1">{#N/A,#N/A,FALSE,"Loans";#N/A,#N/A,FALSE,"Program Costs";#N/A,#N/A,FALSE,"Measures";#N/A,#N/A,FALSE,"Net Lost Rev";#N/A,#N/A,FALSE,"Incentive"}</definedName>
    <definedName name="retail" hidden="1">{#N/A,#N/A,FALSE,"Loans";#N/A,#N/A,FALSE,"Program Costs";#N/A,#N/A,FALSE,"Measures";#N/A,#N/A,FALSE,"Net Lost Rev";#N/A,#N/A,FALSE,"Incentive"}</definedName>
    <definedName name="retail_CC" localSheetId="3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localSheetId="3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rrr" localSheetId="3" hidden="1">{"PRINT",#N/A,TRUE,"APPA";"PRINT",#N/A,TRUE,"APS";"PRINT",#N/A,TRUE,"BHPL";"PRINT",#N/A,TRUE,"BHPL2";"PRINT",#N/A,TRUE,"CDWR";"PRINT",#N/A,TRUE,"EWEB";"PRINT",#N/A,TRUE,"LADWP";"PRINT",#N/A,TRUE,"NEVBASE"}</definedName>
    <definedName name="rrr" hidden="1">{"PRINT",#N/A,TRUE,"APPA";"PRINT",#N/A,TRUE,"APS";"PRINT",#N/A,TRUE,"BHPL";"PRINT",#N/A,TRUE,"BHPL2";"PRINT",#N/A,TRUE,"CDWR";"PRINT",#N/A,TRUE,"EWEB";"PRINT",#N/A,TRUE,"LADWP";"PRINT",#N/A,TRUE,"NEVBASE"}</definedName>
    <definedName name="SAPBEXrevision" hidden="1">1</definedName>
    <definedName name="SAPBEXsysID" hidden="1">"BWP"</definedName>
    <definedName name="SAPBEXwbID" hidden="1">"45FIHJWMI3GHFVKWLVCY66MTN"</definedName>
    <definedName name="shit" localSheetId="3" hidden="1">{"PRINT",#N/A,TRUE,"APPA";"PRINT",#N/A,TRUE,"APS";"PRINT",#N/A,TRUE,"BHPL";"PRINT",#N/A,TRUE,"BHPL2";"PRINT",#N/A,TRUE,"CDWR";"PRINT",#N/A,TRUE,"EWEB";"PRINT",#N/A,TRUE,"LADWP";"PRINT",#N/A,TRUE,"NEVBASE"}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spippw" localSheetId="3" hidden="1">{#N/A,#N/A,FALSE,"Actual";#N/A,#N/A,FALSE,"Normalized";#N/A,#N/A,FALSE,"Electric Actual";#N/A,#N/A,FALSE,"Electric Normalized"}</definedName>
    <definedName name="spippw" hidden="1">{#N/A,#N/A,FALSE,"Actual";#N/A,#N/A,FALSE,"Normalized";#N/A,#N/A,FALSE,"Electric Actual";#N/A,#N/A,FALSE,"Electric Normalized"}</definedName>
    <definedName name="standard1" localSheetId="3" hidden="1">{"YTD-Total",#N/A,FALSE,"Provision"}</definedName>
    <definedName name="standard1" hidden="1">{"YTD-Total",#N/A,FALSE,"Provision"}</definedName>
    <definedName name="test" localSheetId="3" hidden="1">#REF!</definedName>
    <definedName name="test" hidden="1">#REF!</definedName>
    <definedName name="w" localSheetId="3" hidden="1">[9]Inputs!#REF!</definedName>
    <definedName name="w" hidden="1">[10]Inputs!#REF!</definedName>
    <definedName name="wrn.1996._.Hydro._.5._.Year._.Forecast._.Budget." localSheetId="3" hidden="1">{#N/A,#N/A,FALSE,"Summary";#N/A,#N/A,FALSE,"SmPlants";#N/A,#N/A,FALSE,"Utah";#N/A,#N/A,FALSE,"Idaho";#N/A,#N/A,FALSE,"Lewis River";#N/A,#N/A,FALSE,"NrthUmpq";#N/A,#N/A,FALSE,"KlamRog"}</definedName>
    <definedName name="wrn.1996._.Hydro._.5._.Year._.Forecast._.Budget." hidden="1">{#N/A,#N/A,FALSE,"Summary";#N/A,#N/A,FALSE,"SmPlants";#N/A,#N/A,FALSE,"Utah";#N/A,#N/A,FALSE,"Idaho";#N/A,#N/A,FALSE,"Lewis River";#N/A,#N/A,FALSE,"NrthUmpq";#N/A,#N/A,FALSE,"KlamRog"}</definedName>
    <definedName name="wrn.Adj._.Back_Up." localSheetId="3" hidden="1">{"Page 3.4.1",#N/A,FALSE,"Totals";"Page 3.4.2",#N/A,FALSE,"Totals"}</definedName>
    <definedName name="wrn.Adj._.Back_Up." hidden="1">{"Page 3.4.1",#N/A,FALSE,"Totals";"Page 3.4.2",#N/A,FALSE,"Totals"}</definedName>
    <definedName name="wrn.ALL." localSheetId="3" hidden="1">{#N/A,#N/A,FALSE,"Summary EPS";#N/A,#N/A,FALSE,"1st Qtr Electric";#N/A,#N/A,FALSE,"1st Qtr Australia";#N/A,#N/A,FALSE,"1st Qtr Telecom";#N/A,#N/A,FALSE,"1st QTR Other"}</definedName>
    <definedName name="wrn.ALL." hidden="1">{#N/A,#N/A,FALSE,"Summary EPS";#N/A,#N/A,FALSE,"1st Qtr Electric";#N/A,#N/A,FALSE,"1st Qtr Australia";#N/A,#N/A,FALSE,"1st Qtr Telecom";#N/A,#N/A,FALSE,"1st QTR Other"}</definedName>
    <definedName name="wrn.All._.BSs._.and._.JEs." localSheetId="3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BSs._.and._.JEs.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ISs._.and._.JEs." localSheetId="3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ISs._.and._.JE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other._.months." localSheetId="3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other._.months.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Pages." localSheetId="3" hidden="1">{#N/A,#N/A,FALSE,"Cover";#N/A,#N/A,FALSE,"Lead Sheet";#N/A,#N/A,FALSE,"T-Accounts";#N/A,#N/A,FALSE,"Jars Summary";#N/A,#N/A,FALSE,"Utah Monthly Amort";#N/A,#N/A,FALSE,"Pivot";#N/A,#N/A,FALSE,"June 2002 Writedowns";#N/A,#N/A,FALSE,"March 2003 Writedowns"}</definedName>
    <definedName name="wrn.All._.Pages." hidden="1">{#N/A,#N/A,FALSE,"Cover";#N/A,#N/A,FALSE,"Lead Sheet";#N/A,#N/A,FALSE,"T-Accounts";#N/A,#N/A,FALSE,"Jars Summary";#N/A,#N/A,FALSE,"Utah Monthly Amort";#N/A,#N/A,FALSE,"Pivot";#N/A,#N/A,FALSE,"June 2002 Writedowns";#N/A,#N/A,FALSE,"March 2003 Writedowns"}</definedName>
    <definedName name="wrn.Allocation._.factor." localSheetId="3" hidden="1">{#N/A,#N/A,TRUE,"11.1";#N/A,#N/A,TRUE,"11.2";#N/A,#N/A,TRUE,"11.3-.4";#N/A,#N/A,TRUE,"11.5-11.6";#N/A,#N/A,TRUE,"11.7-.10";#N/A,#N/A,TRUE,"11.11-11.22";#N/A,#N/A,TRUE,"11.23_ECD"}</definedName>
    <definedName name="wrn.Allocation._.factor." hidden="1">{#N/A,#N/A,TRUE,"11.1";#N/A,#N/A,TRUE,"11.2";#N/A,#N/A,TRUE,"11.3-.4";#N/A,#N/A,TRUE,"11.5-11.6";#N/A,#N/A,TRUE,"11.7-.10";#N/A,#N/A,TRUE,"11.11-11.22";#N/A,#N/A,TRUE,"11.23_ECD"}</definedName>
    <definedName name="wrn.BUS._.RPT." localSheetId="3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BUS._.RPT.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CHECK." localSheetId="3" hidden="1">{#N/A,#N/A,FALSE,"CHECKREQ"}</definedName>
    <definedName name="wrn.CHECK." hidden="1">{#N/A,#N/A,FALSE,"CHECKREQ"}</definedName>
    <definedName name="wrn.Combined._.YTD." localSheetId="3" hidden="1">{"YTD-Total",#N/A,TRUE,"Provision";"YTD-Utility",#N/A,TRUE,"Prov Utility";"YTD-NonUtility",#N/A,TRUE,"Prov NonUtility"}</definedName>
    <definedName name="wrn.Combined._.YTD." hidden="1">{"YTD-Total",#N/A,TRUE,"Provision";"YTD-Utility",#N/A,TRUE,"Prov Utility";"YTD-NonUtility",#N/A,TRUE,"Prov NonUtility"}</definedName>
    <definedName name="wrn.ConsolGrossGrp." localSheetId="3" hidden="1">{"Conol gross povision grouped",#N/A,FALSE,"Consol Gross";"Consol Gross Grouped",#N/A,FALSE,"Consol Gross"}</definedName>
    <definedName name="wrn.ConsolGrossGrp." hidden="1">{"Conol gross povision grouped",#N/A,FALSE,"Consol Gross";"Consol Gross Grouped",#N/A,FALSE,"Consol Gross"}</definedName>
    <definedName name="wrn.Factors._.Tab._.10." localSheetId="3" hidden="1">{"Factors Pages 1-2",#N/A,FALSE,"Factors";"Factors Page 3",#N/A,FALSE,"Factors";"Factors Page 4",#N/A,FALSE,"Factors";"Factors Page 5",#N/A,FALSE,"Factors";"Factors Pages 8-27",#N/A,FALSE,"Factors"}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Full._.View." localSheetId="3" hidden="1">{"FullView",#N/A,FALSE,"Consltd-For contngcy"}</definedName>
    <definedName name="wrn.Full._.View." hidden="1">{"FullView",#N/A,FALSE,"Consltd-For contngcy"}</definedName>
    <definedName name="wrn.GLReport." localSheetId="3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GLReport.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Open._.Issues._.Only." localSheetId="3" hidden="1">{"Open issues Only",#N/A,FALSE,"TIMELINE"}</definedName>
    <definedName name="wrn.Open._.Issues._.Only." hidden="1">{"Open issues Only",#N/A,FALSE,"TIMELINE"}</definedName>
    <definedName name="wrn.OR._.Carrying._.Charge._.JV." localSheetId="3" hidden="1">{#N/A,#N/A,FALSE,"Loans";#N/A,#N/A,FALSE,"Program Costs";#N/A,#N/A,FALSE,"Measures";#N/A,#N/A,FALSE,"Net Lost Rev";#N/A,#N/A,FALSE,"Incentive"}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localSheetId="3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Oregon._.Rate._.case." localSheetId="3" hidden="1">{#N/A,#N/A,TRUE,"10.1_Historical Cover Sheet";#N/A,#N/A,TRUE,"10.2-10.3_Historical";#N/A,#N/A,TRUE,"10.4_Historical";#N/A,#N/A,TRUE,"10.4.1_Historical";#N/A,#N/A,TRUE,"10.7-10.17_Historical"}</definedName>
    <definedName name="wrn.Oregon._.Rate._.case." hidden="1">{#N/A,#N/A,TRUE,"10.1_Historical Cover Sheet";#N/A,#N/A,TRUE,"10.2-10.3_Historical";#N/A,#N/A,TRUE,"10.4_Historical";#N/A,#N/A,TRUE,"10.4.1_Historical";#N/A,#N/A,TRUE,"10.7-10.17_Historical"}</definedName>
    <definedName name="wrn.pages." localSheetId="3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ges.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yment._.View." localSheetId="3" hidden="1">{#N/A,#N/A,FALSE,"Consltd-For contngcy";"PaymentView",#N/A,FALSE,"Consltd-For contngcy"}</definedName>
    <definedName name="wrn.Payment._.View." hidden="1">{#N/A,#N/A,FALSE,"Consltd-For contngcy";"PaymentView",#N/A,FALSE,"Consltd-For contngcy"}</definedName>
    <definedName name="wrn.PFSreconview." localSheetId="3" hidden="1">{"PFS recon view",#N/A,FALSE,"Hyperion Proof"}</definedName>
    <definedName name="wrn.PFSreconview." hidden="1">{"PFS recon view",#N/A,FALSE,"Hyperion Proof"}</definedName>
    <definedName name="wrn.PGHCreconview." localSheetId="3" hidden="1">{"PGHC recon view",#N/A,FALSE,"Hyperion Proof"}</definedName>
    <definedName name="wrn.PGHCreconview." hidden="1">{"PGHC recon view",#N/A,FALSE,"Hyperion Proof"}</definedName>
    <definedName name="wrn.PHI._.all._.other._.months." localSheetId="3" hidden="1">{#N/A,#N/A,FALSE,"PHI MTD";#N/A,#N/A,FALSE,"PHI YTD"}</definedName>
    <definedName name="wrn.PHI._.all._.other._.months." hidden="1">{#N/A,#N/A,FALSE,"PHI MTD";#N/A,#N/A,FALSE,"PHI YTD"}</definedName>
    <definedName name="wrn.PHI._.only." localSheetId="3" hidden="1">{#N/A,#N/A,FALSE,"PHI"}</definedName>
    <definedName name="wrn.PHI._.only." hidden="1">{#N/A,#N/A,FALSE,"PHI"}</definedName>
    <definedName name="wrn.PHI._.Sept._.Dec._.March." localSheetId="3" hidden="1">{#N/A,#N/A,FALSE,"PHI MTD";#N/A,#N/A,FALSE,"PHI QTD";#N/A,#N/A,FALSE,"PHI YTD"}</definedName>
    <definedName name="wrn.PHI._.Sept._.Dec._.March." hidden="1">{#N/A,#N/A,FALSE,"PHI MTD";#N/A,#N/A,FALSE,"PHI QTD";#N/A,#N/A,FALSE,"PHI YTD"}</definedName>
    <definedName name="wrn.PPMCoCodeView." localSheetId="3" hidden="1">{"PPM Co Code View",#N/A,FALSE,"Comp Codes"}</definedName>
    <definedName name="wrn.PPMCoCodeView." hidden="1">{"PPM Co Code View",#N/A,FALSE,"Comp Codes"}</definedName>
    <definedName name="wrn.PPMreconview." localSheetId="3" hidden="1">{"PPM Recon View",#N/A,FALSE,"Hyperion Proof"}</definedName>
    <definedName name="wrn.PPMreconview." hidden="1">{"PPM Recon View",#N/A,FALSE,"Hyperion Proof"}</definedName>
    <definedName name="wrn.ProofElectricOnly." localSheetId="3" hidden="1">{"Electric Only",#N/A,FALSE,"Hyperion Proof"}</definedName>
    <definedName name="wrn.ProofElectricOnly." hidden="1">{"Electric Only",#N/A,FALSE,"Hyperion Proof"}</definedName>
    <definedName name="wrn.ProofTotal." localSheetId="3" hidden="1">{"Proof Total",#N/A,FALSE,"Hyperion Proof"}</definedName>
    <definedName name="wrn.ProofTotal." hidden="1">{"Proof Total",#N/A,FALSE,"Hyperion Proof"}</definedName>
    <definedName name="wrn.Reformat._.only." localSheetId="3" hidden="1">{#N/A,#N/A,FALSE,"Dec 1999 mapping"}</definedName>
    <definedName name="wrn.Reformat._.only." hidden="1">{#N/A,#N/A,FALSE,"Dec 1999 mapping"}</definedName>
    <definedName name="wrn.SALES._.VAR._.95._.BUDGET." localSheetId="3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wrn.Sept._.Dec._.March._.IS." localSheetId="3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ept._.Dec._.March._.I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tandard." localSheetId="3" hidden="1">{"YTD-Total",#N/A,FALSE,"Provision"}</definedName>
    <definedName name="wrn.Standard." hidden="1">{"YTD-Total",#N/A,FALSE,"Provision"}</definedName>
    <definedName name="wrn.Standard._.NonUtility._.Only." localSheetId="3" hidden="1">{"YTD-NonUtility",#N/A,FALSE,"Prov NonUtility"}</definedName>
    <definedName name="wrn.Standard._.NonUtility._.Only." hidden="1">{"YTD-NonUtility",#N/A,FALSE,"Prov NonUtility"}</definedName>
    <definedName name="wrn.Standard._.Utility._.Only." localSheetId="3" hidden="1">{"YTD-Utility",#N/A,FALSE,"Prov Utility"}</definedName>
    <definedName name="wrn.Standard._.Utility._.Only." hidden="1">{"YTD-Utility",#N/A,FALSE,"Prov Utility"}</definedName>
    <definedName name="wrn.Summary._.View." localSheetId="3" hidden="1">{#N/A,#N/A,FALSE,"Consltd-For contngcy"}</definedName>
    <definedName name="wrn.Summary._.View." hidden="1">{#N/A,#N/A,FALSE,"Consltd-For contngcy"}</definedName>
    <definedName name="wrn.test." localSheetId="3" hidden="1">{#N/A,#N/A,TRUE,"10.1_Historical Cover Sheet";#N/A,#N/A,TRUE,"10.2-10.3_Historical"}</definedName>
    <definedName name="wrn.test." hidden="1">{#N/A,#N/A,TRUE,"10.1_Historical Cover Sheet";#N/A,#N/A,TRUE,"10.2-10.3_Historical"}</definedName>
    <definedName name="wrn.UK._.Conversion._.Only." localSheetId="3" hidden="1">{#N/A,#N/A,FALSE,"Dec 1999 UK Continuing Ops"}</definedName>
    <definedName name="wrn.UK._.Conversion._.Only." hidden="1">{#N/A,#N/A,FALSE,"Dec 1999 UK Continuing Ops"}</definedName>
    <definedName name="wrn.YearEnd." localSheetId="3" hidden="1">{"Factors Pages 1-2",#N/A,FALSE,"Variables";"Factors Page 3",#N/A,FALSE,"Variables";"Factors Page 4",#N/A,FALSE,"Variables";"Factors Page 5",#N/A,FALSE,"Variables";"YE Pages 7-26",#N/A,FALSE,"Variables"}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y" localSheetId="3" hidden="1">'[1]DSM Output'!$B$21:$B$23</definedName>
    <definedName name="y" hidden="1">'[2]DSM Output'!$B$21:$B$23</definedName>
    <definedName name="z" localSheetId="3" hidden="1">'[1]DSM Output'!$G$21:$G$23</definedName>
    <definedName name="z" hidden="1">'[2]DSM Output'!$G$21:$G$23</definedName>
    <definedName name="Z_01844156_6462_4A28_9785_1A86F4D0C834_.wvu.PrintTitles" localSheetId="3" hidden="1">#REF!</definedName>
    <definedName name="Z_01844156_6462_4A28_9785_1A86F4D0C834_.wvu.PrintTitles" hidden="1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3" l="1"/>
  <c r="D21" i="3"/>
  <c r="C21" i="3"/>
  <c r="C19" i="3"/>
  <c r="E19" i="3"/>
  <c r="D14" i="4" l="1"/>
  <c r="F19" i="1" s="1"/>
  <c r="I19" i="1" s="1"/>
  <c r="B14" i="4"/>
  <c r="B13" i="4"/>
  <c r="D13" i="4" s="1"/>
  <c r="F18" i="1" s="1"/>
  <c r="I18" i="1" s="1"/>
  <c r="A3" i="4"/>
  <c r="A1" i="4"/>
  <c r="D16" i="3"/>
  <c r="F14" i="1" s="1"/>
  <c r="I14" i="1" s="1"/>
  <c r="D19" i="3"/>
  <c r="E16" i="3"/>
  <c r="F16" i="1" s="1"/>
  <c r="I16" i="1" s="1"/>
  <c r="C16" i="3"/>
  <c r="F15" i="1" s="1"/>
  <c r="I15" i="1" s="1"/>
  <c r="E18" i="2"/>
  <c r="E17" i="2"/>
  <c r="E16" i="2"/>
  <c r="E15" i="2"/>
  <c r="E14" i="2"/>
  <c r="E13" i="2"/>
  <c r="A2" i="4"/>
  <c r="E20" i="2" l="1"/>
  <c r="E22" i="2" s="1"/>
  <c r="F11" i="1" s="1"/>
  <c r="I11" i="1" s="1"/>
</calcChain>
</file>

<file path=xl/sharedStrings.xml><?xml version="1.0" encoding="utf-8"?>
<sst xmlns="http://schemas.openxmlformats.org/spreadsheetml/2006/main" count="115" uniqueCount="88">
  <si>
    <t>PacifiCorp</t>
  </si>
  <si>
    <t>Insurance Expense</t>
  </si>
  <si>
    <t>TOTAL</t>
  </si>
  <si>
    <t>WASHINGTON</t>
  </si>
  <si>
    <t>ACCOUNT</t>
  </si>
  <si>
    <t>TYPE</t>
  </si>
  <si>
    <t>COMPANY</t>
  </si>
  <si>
    <t>FACTOR</t>
  </si>
  <si>
    <t>FACTOR %</t>
  </si>
  <si>
    <t>ALLOCATED</t>
  </si>
  <si>
    <t>REF#</t>
  </si>
  <si>
    <t>Adjustment to Expense:</t>
  </si>
  <si>
    <t>Adj. Liability Ins. expense to 6-year avg.</t>
  </si>
  <si>
    <t>SO</t>
  </si>
  <si>
    <t>4.4.1</t>
  </si>
  <si>
    <t>Adjust Property Damage expense to 6-year avg:</t>
  </si>
  <si>
    <t>Property Insurance - Transmission</t>
  </si>
  <si>
    <t>CAGW</t>
  </si>
  <si>
    <t>4.4.2</t>
  </si>
  <si>
    <t>Property Insurance - WA Distribution</t>
  </si>
  <si>
    <t>WA</t>
  </si>
  <si>
    <t>Property Insurance - Non-T&amp;D</t>
  </si>
  <si>
    <t>Adjust Liability Insurance Premium to expected level</t>
  </si>
  <si>
    <t>4.4.3</t>
  </si>
  <si>
    <t>Adjust Property Insurance Premium to expected level</t>
  </si>
  <si>
    <t>Liability Insurance Expense Based on a Six-Year Average</t>
  </si>
  <si>
    <t>Detail of six-year average of liability expense net of commercial reimbursements</t>
  </si>
  <si>
    <t>Amount Not</t>
  </si>
  <si>
    <t>Commercial</t>
  </si>
  <si>
    <t>Year</t>
  </si>
  <si>
    <t>Accrual</t>
  </si>
  <si>
    <t>Requested</t>
  </si>
  <si>
    <t>Reimbursement</t>
  </si>
  <si>
    <t>Net Expense</t>
  </si>
  <si>
    <t>12 ME June 2014</t>
  </si>
  <si>
    <t>12 ME June 2015</t>
  </si>
  <si>
    <t>12 ME June 2016</t>
  </si>
  <si>
    <t>12 ME June 2017</t>
  </si>
  <si>
    <t>12 ME June 2018</t>
  </si>
  <si>
    <t>12 ME June 2019</t>
  </si>
  <si>
    <t xml:space="preserve">Six-year average </t>
  </si>
  <si>
    <t>Amount in base period</t>
  </si>
  <si>
    <t>Adjustment</t>
  </si>
  <si>
    <t>Ref 4.4</t>
  </si>
  <si>
    <t>Property Damage Based on a Six-Year Average</t>
  </si>
  <si>
    <t>Property damage needs to be based on a six-year average of actual property damage</t>
  </si>
  <si>
    <t>WA Dist.</t>
  </si>
  <si>
    <t>WCA Trans.</t>
  </si>
  <si>
    <t>WCA Non T&amp;D</t>
  </si>
  <si>
    <t>Six-year average</t>
  </si>
  <si>
    <t>July 2013 - June 2014</t>
  </si>
  <si>
    <t>July 2014 - June 2015</t>
  </si>
  <si>
    <t>July 2015 - June 2016</t>
  </si>
  <si>
    <t>July 2016 - June 2017</t>
  </si>
  <si>
    <t>July 2017 - June 2018</t>
  </si>
  <si>
    <t>July 2018 - June 2019</t>
  </si>
  <si>
    <t>6-Year Average</t>
  </si>
  <si>
    <t>Difference in six-year average and 12 ME June 2019</t>
  </si>
  <si>
    <t>Adjust Base Period Liability Insurance Premium to Expected CY 2019 Level</t>
  </si>
  <si>
    <t>Adjusting the insurance premium in the base period to the renewed amount effective August 15, 2019 &amp; October 1, 2019</t>
  </si>
  <si>
    <t>Premium</t>
  </si>
  <si>
    <t>Included in Results</t>
  </si>
  <si>
    <t>Renewal</t>
  </si>
  <si>
    <t>12 Months Ended</t>
  </si>
  <si>
    <t>2019/2020</t>
  </si>
  <si>
    <t>Liability Insurance Premium</t>
  </si>
  <si>
    <t>Property Insurance Premium</t>
  </si>
  <si>
    <t>Insurance Renewal 2019</t>
  </si>
  <si>
    <t xml:space="preserve">Self-Insured Retention </t>
  </si>
  <si>
    <t>Premium Allocated to PacifiCorp Electric</t>
  </si>
  <si>
    <t xml:space="preserve">Policy Effective Date </t>
  </si>
  <si>
    <t>Policy Limit</t>
  </si>
  <si>
    <t>Coverage</t>
  </si>
  <si>
    <t xml:space="preserve">General Liablity Insurance </t>
  </si>
  <si>
    <t>08/15/2019 - 08/15/2020</t>
  </si>
  <si>
    <t>Third Party Liability Losses</t>
  </si>
  <si>
    <t>Above</t>
  </si>
  <si>
    <t xml:space="preserve">California Wildfire Liablity Insurance </t>
  </si>
  <si>
    <t xml:space="preserve">Property Insurance </t>
  </si>
  <si>
    <t>10/1/2019 - 10/1/2020</t>
  </si>
  <si>
    <t>Property/Boiler Machinery</t>
  </si>
  <si>
    <t>Washington General Rate Case - 2021</t>
  </si>
  <si>
    <t>RES</t>
  </si>
  <si>
    <t>PRO</t>
  </si>
  <si>
    <t>Situs</t>
  </si>
  <si>
    <t>PAGE</t>
  </si>
  <si>
    <t xml:space="preserve">This adjustment normalizes injuries and damages expense and property damage expense to reflect a six- year average, consistent with the methodology agreed to in Docket No. UE-111190. In addition, per order 08 in UE-140762, the insurance expense adjustment also excludes expense accruals for one large incident.
</t>
  </si>
  <si>
    <t>Description of Adjustment: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</si>
</sst>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0.000%"/>
    <numFmt numFmtId="166" formatCode="0.0000%"/>
  </numFmts>
  <fonts count="18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sz val="10"/>
      <color theme="4" tint="-0.249977111117893"/>
      <name val="Arial"/>
      <family val="2"/>
    </font>
    <font>
      <i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u/>
      <sz val="10"/>
      <color theme="1"/>
      <name val="Arial"/>
      <family val="2"/>
    </font>
    <font>
      <u/>
      <sz val="11"/>
      <color theme="1"/>
      <name val="Calibri"/>
      <family val="2"/>
      <scheme val="minor"/>
    </font>
    <font>
      <sz val="10"/>
      <name val="MS Sans Serif"/>
      <family val="2"/>
    </font>
    <font>
      <b/>
      <u/>
      <sz val="10"/>
      <name val="Arial"/>
      <family val="2"/>
    </font>
    <font>
      <u val="singleAccounting"/>
      <sz val="10"/>
      <name val="Arial"/>
      <family val="2"/>
    </font>
    <font>
      <b/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5">
    <xf numFmtId="0" fontId="0" fillId="0" borderId="0"/>
    <xf numFmtId="0" fontId="3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" fillId="0" borderId="0"/>
    <xf numFmtId="0" fontId="5" fillId="0" borderId="0"/>
    <xf numFmtId="43" fontId="1" fillId="0" borderId="0" applyFont="0" applyFill="0" applyBorder="0" applyAlignment="0" applyProtection="0"/>
    <xf numFmtId="0" fontId="14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5" fillId="0" borderId="0"/>
  </cellStyleXfs>
  <cellXfs count="140">
    <xf numFmtId="0" fontId="0" fillId="0" borderId="0" xfId="0"/>
    <xf numFmtId="0" fontId="4" fillId="0" borderId="0" xfId="1" applyFont="1"/>
    <xf numFmtId="0" fontId="5" fillId="0" borderId="0" xfId="1" applyFont="1"/>
    <xf numFmtId="0" fontId="5" fillId="0" borderId="0" xfId="1" applyFont="1" applyAlignment="1">
      <alignment horizontal="center"/>
    </xf>
    <xf numFmtId="0" fontId="5" fillId="0" borderId="0" xfId="0" applyFont="1"/>
    <xf numFmtId="0" fontId="5" fillId="0" borderId="0" xfId="1" applyNumberFormat="1" applyFont="1" applyAlignment="1">
      <alignment horizontal="center"/>
    </xf>
    <xf numFmtId="0" fontId="6" fillId="0" borderId="0" xfId="1" applyFont="1" applyAlignment="1">
      <alignment horizontal="center"/>
    </xf>
    <xf numFmtId="0" fontId="6" fillId="0" borderId="0" xfId="1" applyNumberFormat="1" applyFont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5" fillId="0" borderId="0" xfId="1" applyFont="1" applyBorder="1"/>
    <xf numFmtId="0" fontId="5" fillId="0" borderId="0" xfId="1" applyFont="1" applyBorder="1" applyAlignment="1">
      <alignment horizontal="center"/>
    </xf>
    <xf numFmtId="164" fontId="5" fillId="0" borderId="0" xfId="2" applyNumberFormat="1" applyFont="1" applyBorder="1" applyAlignment="1">
      <alignment horizontal="center"/>
    </xf>
    <xf numFmtId="0" fontId="4" fillId="0" borderId="0" xfId="1" applyFont="1" applyBorder="1" applyAlignment="1">
      <alignment horizontal="left"/>
    </xf>
    <xf numFmtId="0" fontId="5" fillId="0" borderId="0" xfId="1" applyFont="1" applyFill="1" applyBorder="1"/>
    <xf numFmtId="0" fontId="5" fillId="0" borderId="0" xfId="1" applyFont="1" applyFill="1" applyBorder="1" applyAlignment="1">
      <alignment horizontal="center"/>
    </xf>
    <xf numFmtId="0" fontId="7" fillId="0" borderId="0" xfId="1" applyFont="1" applyFill="1" applyBorder="1" applyAlignment="1">
      <alignment horizontal="center"/>
    </xf>
    <xf numFmtId="10" fontId="5" fillId="0" borderId="0" xfId="3" applyNumberFormat="1" applyFont="1" applyFill="1" applyBorder="1" applyAlignment="1">
      <alignment horizontal="center"/>
    </xf>
    <xf numFmtId="164" fontId="5" fillId="0" borderId="0" xfId="2" applyNumberFormat="1" applyFont="1" applyFill="1" applyBorder="1" applyAlignment="1">
      <alignment horizontal="center"/>
    </xf>
    <xf numFmtId="0" fontId="5" fillId="0" borderId="0" xfId="1" applyNumberFormat="1" applyFont="1" applyFill="1" applyAlignment="1">
      <alignment horizontal="center"/>
    </xf>
    <xf numFmtId="0" fontId="5" fillId="0" borderId="0" xfId="1" applyFont="1" applyFill="1" applyBorder="1" applyAlignment="1">
      <alignment horizontal="left" indent="1"/>
    </xf>
    <xf numFmtId="0" fontId="5" fillId="0" borderId="0" xfId="0" applyFont="1" applyFill="1" applyBorder="1" applyAlignment="1">
      <alignment horizontal="left"/>
    </xf>
    <xf numFmtId="165" fontId="5" fillId="0" borderId="0" xfId="3" applyNumberFormat="1" applyFont="1" applyFill="1" applyBorder="1" applyAlignment="1">
      <alignment horizontal="center"/>
    </xf>
    <xf numFmtId="164" fontId="5" fillId="0" borderId="0" xfId="1" applyNumberFormat="1" applyFont="1" applyFill="1" applyBorder="1" applyAlignment="1">
      <alignment horizontal="center"/>
    </xf>
    <xf numFmtId="164" fontId="5" fillId="0" borderId="0" xfId="0" applyNumberFormat="1" applyFont="1"/>
    <xf numFmtId="0" fontId="5" fillId="0" borderId="0" xfId="1" applyFont="1" applyFill="1" applyBorder="1" applyAlignment="1">
      <alignment horizontal="left" indent="2"/>
    </xf>
    <xf numFmtId="0" fontId="6" fillId="0" borderId="0" xfId="1" applyFont="1" applyFill="1" applyBorder="1" applyAlignment="1"/>
    <xf numFmtId="0" fontId="5" fillId="0" borderId="0" xfId="0" applyFont="1" applyFill="1" applyBorder="1" applyAlignment="1">
      <alignment horizontal="left" indent="1"/>
    </xf>
    <xf numFmtId="164" fontId="5" fillId="0" borderId="0" xfId="4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/>
    <xf numFmtId="0" fontId="7" fillId="0" borderId="0" xfId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41" fontId="5" fillId="0" borderId="0" xfId="2" applyNumberFormat="1" applyFont="1" applyBorder="1" applyAlignment="1">
      <alignment horizontal="center"/>
    </xf>
    <xf numFmtId="37" fontId="5" fillId="0" borderId="0" xfId="0" applyNumberFormat="1" applyFont="1"/>
    <xf numFmtId="166" fontId="5" fillId="0" borderId="0" xfId="3" applyNumberFormat="1" applyFont="1" applyFill="1" applyBorder="1" applyAlignment="1">
      <alignment horizontal="center"/>
    </xf>
    <xf numFmtId="0" fontId="7" fillId="0" borderId="0" xfId="0" applyFont="1" applyFill="1" applyBorder="1"/>
    <xf numFmtId="37" fontId="5" fillId="0" borderId="0" xfId="0" applyNumberFormat="1" applyFont="1" applyFill="1"/>
    <xf numFmtId="41" fontId="5" fillId="0" borderId="0" xfId="2" applyNumberFormat="1" applyFont="1" applyFill="1" applyBorder="1" applyAlignment="1">
      <alignment horizontal="center"/>
    </xf>
    <xf numFmtId="0" fontId="8" fillId="0" borderId="0" xfId="0" applyFont="1" applyFill="1" applyBorder="1"/>
    <xf numFmtId="0" fontId="5" fillId="0" borderId="0" xfId="0" applyFont="1" applyFill="1"/>
    <xf numFmtId="164" fontId="5" fillId="0" borderId="0" xfId="2" applyNumberFormat="1" applyFont="1" applyFill="1"/>
    <xf numFmtId="164" fontId="5" fillId="0" borderId="0" xfId="2" applyNumberFormat="1" applyFont="1"/>
    <xf numFmtId="0" fontId="5" fillId="0" borderId="0" xfId="0" applyFont="1" applyFill="1" applyBorder="1" applyAlignment="1">
      <alignment horizontal="center"/>
    </xf>
    <xf numFmtId="164" fontId="5" fillId="0" borderId="0" xfId="2" applyNumberFormat="1" applyFont="1" applyFill="1" applyBorder="1"/>
    <xf numFmtId="166" fontId="5" fillId="0" borderId="0" xfId="3" applyNumberFormat="1" applyFont="1" applyBorder="1" applyAlignment="1">
      <alignment horizontal="center"/>
    </xf>
    <xf numFmtId="0" fontId="5" fillId="0" borderId="0" xfId="0" applyFont="1" applyFill="1" applyBorder="1"/>
    <xf numFmtId="0" fontId="4" fillId="0" borderId="0" xfId="0" applyFont="1" applyFill="1" applyBorder="1" applyAlignment="1">
      <alignment horizontal="left"/>
    </xf>
    <xf numFmtId="0" fontId="5" fillId="0" borderId="0" xfId="1" applyNumberFormat="1" applyFont="1" applyBorder="1" applyAlignment="1">
      <alignment horizontal="center"/>
    </xf>
    <xf numFmtId="0" fontId="5" fillId="0" borderId="1" xfId="0" applyFont="1" applyBorder="1"/>
    <xf numFmtId="0" fontId="5" fillId="0" borderId="4" xfId="0" applyFont="1" applyBorder="1"/>
    <xf numFmtId="0" fontId="5" fillId="0" borderId="6" xfId="0" applyFont="1" applyBorder="1"/>
    <xf numFmtId="0" fontId="4" fillId="0" borderId="0" xfId="0" applyFont="1"/>
    <xf numFmtId="0" fontId="9" fillId="0" borderId="0" xfId="5" applyFont="1"/>
    <xf numFmtId="0" fontId="10" fillId="0" borderId="0" xfId="5" applyFont="1"/>
    <xf numFmtId="0" fontId="4" fillId="0" borderId="0" xfId="6" applyFont="1" applyFill="1"/>
    <xf numFmtId="0" fontId="9" fillId="0" borderId="0" xfId="5" applyFont="1" applyFill="1"/>
    <xf numFmtId="0" fontId="11" fillId="0" borderId="0" xfId="5" applyFont="1" applyBorder="1"/>
    <xf numFmtId="0" fontId="12" fillId="0" borderId="0" xfId="5" applyFont="1" applyBorder="1"/>
    <xf numFmtId="0" fontId="9" fillId="0" borderId="0" xfId="5" applyFont="1" applyAlignment="1">
      <alignment horizontal="center"/>
    </xf>
    <xf numFmtId="0" fontId="12" fillId="0" borderId="0" xfId="5" applyFont="1" applyAlignment="1">
      <alignment horizontal="center"/>
    </xf>
    <xf numFmtId="0" fontId="12" fillId="0" borderId="0" xfId="5" applyFont="1" applyFill="1" applyAlignment="1">
      <alignment horizontal="center"/>
    </xf>
    <xf numFmtId="164" fontId="9" fillId="0" borderId="0" xfId="2" applyNumberFormat="1" applyFont="1" applyAlignment="1"/>
    <xf numFmtId="164" fontId="9" fillId="0" borderId="0" xfId="2" applyNumberFormat="1" applyFont="1"/>
    <xf numFmtId="164" fontId="9" fillId="0" borderId="0" xfId="7" applyNumberFormat="1" applyFont="1"/>
    <xf numFmtId="164" fontId="9" fillId="0" borderId="0" xfId="5" applyNumberFormat="1" applyFont="1"/>
    <xf numFmtId="0" fontId="9" fillId="0" borderId="0" xfId="5" applyFont="1" applyBorder="1"/>
    <xf numFmtId="164" fontId="9" fillId="0" borderId="0" xfId="5" applyNumberFormat="1" applyFont="1" applyFill="1"/>
    <xf numFmtId="164" fontId="9" fillId="0" borderId="0" xfId="2" applyNumberFormat="1" applyFont="1" applyBorder="1"/>
    <xf numFmtId="3" fontId="9" fillId="0" borderId="0" xfId="5" applyNumberFormat="1" applyFont="1" applyBorder="1"/>
    <xf numFmtId="3" fontId="9" fillId="0" borderId="0" xfId="5" applyNumberFormat="1" applyFont="1"/>
    <xf numFmtId="164" fontId="9" fillId="0" borderId="0" xfId="2" applyNumberFormat="1" applyFont="1" applyFill="1"/>
    <xf numFmtId="0" fontId="9" fillId="0" borderId="0" xfId="5" applyFont="1" applyAlignment="1">
      <alignment horizontal="left"/>
    </xf>
    <xf numFmtId="0" fontId="9" fillId="0" borderId="0" xfId="5" applyFont="1" applyFill="1" applyAlignment="1">
      <alignment horizontal="left"/>
    </xf>
    <xf numFmtId="164" fontId="9" fillId="0" borderId="0" xfId="5" applyNumberFormat="1" applyFont="1" applyBorder="1"/>
    <xf numFmtId="0" fontId="10" fillId="0" borderId="0" xfId="5" applyFont="1" applyFill="1" applyAlignment="1">
      <alignment horizontal="left"/>
    </xf>
    <xf numFmtId="164" fontId="10" fillId="0" borderId="9" xfId="2" applyNumberFormat="1" applyFont="1" applyFill="1" applyBorder="1"/>
    <xf numFmtId="0" fontId="13" fillId="0" borderId="0" xfId="5" applyFont="1" applyAlignment="1">
      <alignment horizontal="center"/>
    </xf>
    <xf numFmtId="0" fontId="4" fillId="0" borderId="0" xfId="6" applyFont="1"/>
    <xf numFmtId="0" fontId="5" fillId="0" borderId="0" xfId="8" applyFont="1"/>
    <xf numFmtId="0" fontId="5" fillId="0" borderId="0" xfId="5" applyFont="1"/>
    <xf numFmtId="0" fontId="4" fillId="0" borderId="0" xfId="8" applyFont="1" applyFill="1"/>
    <xf numFmtId="0" fontId="5" fillId="0" borderId="0" xfId="8" applyFont="1" applyFill="1"/>
    <xf numFmtId="37" fontId="5" fillId="0" borderId="0" xfId="5" applyNumberFormat="1" applyFont="1" applyBorder="1"/>
    <xf numFmtId="0" fontId="5" fillId="0" borderId="0" xfId="5" applyFont="1" applyBorder="1" applyAlignment="1">
      <alignment horizontal="center"/>
    </xf>
    <xf numFmtId="165" fontId="5" fillId="0" borderId="0" xfId="9" applyNumberFormat="1" applyFont="1" applyBorder="1"/>
    <xf numFmtId="164" fontId="5" fillId="0" borderId="0" xfId="7" applyNumberFormat="1" applyFont="1" applyBorder="1"/>
    <xf numFmtId="0" fontId="5" fillId="0" borderId="0" xfId="5" applyFont="1" applyBorder="1"/>
    <xf numFmtId="0" fontId="15" fillId="0" borderId="0" xfId="5" applyFont="1"/>
    <xf numFmtId="0" fontId="4" fillId="0" borderId="0" xfId="5" applyFont="1"/>
    <xf numFmtId="0" fontId="6" fillId="0" borderId="0" xfId="5" applyFont="1"/>
    <xf numFmtId="164" fontId="16" fillId="0" borderId="0" xfId="5" applyNumberFormat="1" applyFont="1" applyAlignment="1">
      <alignment horizontal="center"/>
    </xf>
    <xf numFmtId="0" fontId="16" fillId="0" borderId="0" xfId="5" applyFont="1" applyAlignment="1">
      <alignment horizontal="center"/>
    </xf>
    <xf numFmtId="0" fontId="5" fillId="0" borderId="0" xfId="5" applyFont="1" applyFill="1"/>
    <xf numFmtId="164" fontId="5" fillId="0" borderId="0" xfId="7" quotePrefix="1" applyNumberFormat="1" applyFont="1" applyFill="1" applyAlignment="1">
      <alignment horizontal="left"/>
    </xf>
    <xf numFmtId="0" fontId="9" fillId="0" borderId="0" xfId="10" applyFont="1"/>
    <xf numFmtId="164" fontId="5" fillId="0" borderId="0" xfId="11" quotePrefix="1" applyNumberFormat="1" applyFont="1" applyFill="1" applyAlignment="1">
      <alignment horizontal="left"/>
    </xf>
    <xf numFmtId="164" fontId="5" fillId="0" borderId="0" xfId="4" applyNumberFormat="1" applyFont="1" applyFill="1" applyAlignment="1">
      <alignment horizontal="left"/>
    </xf>
    <xf numFmtId="0" fontId="5" fillId="0" borderId="0" xfId="5" applyFont="1" applyFill="1" applyBorder="1"/>
    <xf numFmtId="41" fontId="9" fillId="0" borderId="0" xfId="10" applyNumberFormat="1" applyFont="1"/>
    <xf numFmtId="0" fontId="5" fillId="0" borderId="10" xfId="5" applyFont="1" applyBorder="1"/>
    <xf numFmtId="164" fontId="5" fillId="0" borderId="10" xfId="5" applyNumberFormat="1" applyFont="1" applyFill="1" applyBorder="1"/>
    <xf numFmtId="0" fontId="6" fillId="0" borderId="0" xfId="5" applyFont="1" applyFill="1"/>
    <xf numFmtId="164" fontId="5" fillId="0" borderId="11" xfId="2" applyNumberFormat="1" applyFont="1" applyFill="1" applyBorder="1"/>
    <xf numFmtId="164" fontId="4" fillId="0" borderId="0" xfId="5" applyNumberFormat="1" applyFont="1"/>
    <xf numFmtId="0" fontId="1" fillId="0" borderId="0" xfId="13"/>
    <xf numFmtId="0" fontId="4" fillId="0" borderId="0" xfId="14" applyFont="1"/>
    <xf numFmtId="0" fontId="9" fillId="0" borderId="0" xfId="13" applyFont="1"/>
    <xf numFmtId="0" fontId="0" fillId="0" borderId="0" xfId="13" applyFont="1"/>
    <xf numFmtId="0" fontId="10" fillId="0" borderId="0" xfId="13" applyFont="1" applyAlignment="1">
      <alignment horizontal="center"/>
    </xf>
    <xf numFmtId="0" fontId="10" fillId="0" borderId="0" xfId="13" applyFont="1"/>
    <xf numFmtId="17" fontId="11" fillId="0" borderId="0" xfId="13" quotePrefix="1" applyNumberFormat="1" applyFont="1" applyAlignment="1">
      <alignment horizontal="center"/>
    </xf>
    <xf numFmtId="0" fontId="11" fillId="0" borderId="0" xfId="13" applyFont="1" applyAlignment="1">
      <alignment horizontal="center"/>
    </xf>
    <xf numFmtId="3" fontId="9" fillId="0" borderId="0" xfId="13" applyNumberFormat="1" applyFont="1" applyAlignment="1">
      <alignment horizontal="center"/>
    </xf>
    <xf numFmtId="3" fontId="9" fillId="0" borderId="0" xfId="13" applyNumberFormat="1" applyFont="1" applyFill="1" applyAlignment="1">
      <alignment horizontal="center"/>
    </xf>
    <xf numFmtId="37" fontId="10" fillId="0" borderId="0" xfId="13" applyNumberFormat="1" applyFont="1" applyAlignment="1">
      <alignment horizontal="center"/>
    </xf>
    <xf numFmtId="0" fontId="17" fillId="0" borderId="0" xfId="13" applyFont="1"/>
    <xf numFmtId="0" fontId="9" fillId="0" borderId="0" xfId="13" applyFont="1" applyFill="1"/>
    <xf numFmtId="0" fontId="10" fillId="0" borderId="0" xfId="13" applyFont="1" applyFill="1"/>
    <xf numFmtId="0" fontId="17" fillId="0" borderId="0" xfId="13" applyFont="1" applyFill="1"/>
    <xf numFmtId="0" fontId="11" fillId="0" borderId="0" xfId="13" applyFont="1" applyFill="1"/>
    <xf numFmtId="0" fontId="10" fillId="0" borderId="0" xfId="13" applyFont="1" applyFill="1" applyAlignment="1">
      <alignment horizontal="center"/>
    </xf>
    <xf numFmtId="0" fontId="11" fillId="0" borderId="0" xfId="13" applyFont="1" applyFill="1" applyAlignment="1">
      <alignment horizontal="center"/>
    </xf>
    <xf numFmtId="0" fontId="9" fillId="0" borderId="0" xfId="13" applyFont="1" applyFill="1" applyAlignment="1">
      <alignment horizontal="center"/>
    </xf>
    <xf numFmtId="0" fontId="2" fillId="0" borderId="0" xfId="13" applyFont="1" applyAlignment="1">
      <alignment horizontal="left"/>
    </xf>
    <xf numFmtId="0" fontId="10" fillId="0" borderId="0" xfId="13" applyFont="1" applyBorder="1" applyAlignment="1">
      <alignment horizontal="center" vertical="center" wrapText="1"/>
    </xf>
    <xf numFmtId="3" fontId="10" fillId="0" borderId="0" xfId="13" applyNumberFormat="1" applyFont="1" applyBorder="1" applyAlignment="1">
      <alignment horizontal="center" vertical="center" wrapText="1"/>
    </xf>
    <xf numFmtId="0" fontId="5" fillId="0" borderId="0" xfId="1" applyFont="1" applyBorder="1" applyAlignment="1">
      <alignment horizontal="left" vertical="top" wrapText="1"/>
    </xf>
    <xf numFmtId="0" fontId="5" fillId="0" borderId="0" xfId="1" applyFont="1" applyAlignment="1">
      <alignment horizontal="right"/>
    </xf>
    <xf numFmtId="164" fontId="10" fillId="0" borderId="0" xfId="2" applyNumberFormat="1" applyFont="1" applyAlignment="1">
      <alignment horizontal="right"/>
    </xf>
    <xf numFmtId="0" fontId="4" fillId="0" borderId="0" xfId="12" applyFont="1" applyBorder="1" applyAlignment="1">
      <alignment horizontal="right"/>
    </xf>
    <xf numFmtId="0" fontId="5" fillId="0" borderId="2" xfId="1" applyFont="1" applyBorder="1" applyAlignment="1">
      <alignment horizontal="left" vertical="top" wrapText="1"/>
    </xf>
    <xf numFmtId="0" fontId="5" fillId="0" borderId="3" xfId="1" applyFont="1" applyBorder="1" applyAlignment="1">
      <alignment horizontal="left" vertical="top" wrapText="1"/>
    </xf>
    <xf numFmtId="0" fontId="5" fillId="0" borderId="0" xfId="1" applyFont="1" applyBorder="1" applyAlignment="1">
      <alignment horizontal="left" vertical="top" wrapText="1"/>
    </xf>
    <xf numFmtId="0" fontId="5" fillId="0" borderId="5" xfId="1" applyFont="1" applyBorder="1" applyAlignment="1">
      <alignment horizontal="left" vertical="top" wrapText="1"/>
    </xf>
    <xf numFmtId="0" fontId="5" fillId="0" borderId="7" xfId="1" applyFont="1" applyBorder="1" applyAlignment="1">
      <alignment horizontal="left" vertical="top" wrapText="1"/>
    </xf>
    <xf numFmtId="0" fontId="5" fillId="0" borderId="8" xfId="1" applyFont="1" applyBorder="1" applyAlignment="1">
      <alignment horizontal="left" vertical="top" wrapText="1"/>
    </xf>
    <xf numFmtId="0" fontId="11" fillId="0" borderId="0" xfId="13" applyFont="1" applyFill="1" applyAlignment="1">
      <alignment horizontal="center" wrapText="1"/>
    </xf>
    <xf numFmtId="0" fontId="4" fillId="0" borderId="0" xfId="0" applyFont="1" applyFill="1" applyProtection="1">
      <protection locked="0"/>
    </xf>
    <xf numFmtId="0" fontId="5" fillId="0" borderId="0" xfId="0" applyFont="1" applyBorder="1"/>
  </cellXfs>
  <cellStyles count="15">
    <cellStyle name="Comma 15" xfId="7"/>
    <cellStyle name="Comma 15 5" xfId="11"/>
    <cellStyle name="Comma 2 12" xfId="2"/>
    <cellStyle name="Comma 2 2" xfId="4"/>
    <cellStyle name="Normal" xfId="0" builtinId="0"/>
    <cellStyle name="Normal 10 2 12" xfId="14"/>
    <cellStyle name="Normal 2 2" xfId="6"/>
    <cellStyle name="Normal 33" xfId="5"/>
    <cellStyle name="Normal 33 5" xfId="10"/>
    <cellStyle name="Normal 5 3 3 3" xfId="12"/>
    <cellStyle name="Normal 67 3 6" xfId="13"/>
    <cellStyle name="Normal 8" xfId="8"/>
    <cellStyle name="Normal_Copy of File50007 (2)" xfId="1"/>
    <cellStyle name="Percent 2 2" xfId="3"/>
    <cellStyle name="Percent 5" xfId="9"/>
  </cellStyles>
  <dxfs count="2"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6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REGULATN\PA&amp;D\DSMRecov\2001\RECOV0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Documents%20and%20Settings\p04092.000\Local%20Settings\Temporary%20Internet%20Files\OLK1AC\RECOV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REGULATN\PA&amp;D\DSMRecov\2001\RECOV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nts%20and%20Settings\p70596\Local%20Settings\Temporary%20Internet%20Files\OLK3B\ORA%20Workpaper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Documents%20and%20Settings\p70596\Local%20Settings\Temporary%20Internet%20Files\OLK3B\ORA%20Workpaper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Fechner\Files\FILES\BONDS\INTPAY99x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REGULATN\PA&amp;D\CASES\Wy0902\EAST%20Blocking%2090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REGULATN\PA&amp;D\CASES\Wy0902\EAST%20Blocking%2090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nts%20and%20Settings\p04092.000\Local%20Settings\Temporary%20Internet%20Files\OLK1AC\RECOV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</sheetNames>
    <sheetDataSet>
      <sheetData sheetId="0"/>
      <sheetData sheetId="1"/>
      <sheetData sheetId="2"/>
      <sheetData sheetId="3"/>
      <sheetData sheetId="4"/>
      <sheetData sheetId="5" refreshError="1">
        <row r="21">
          <cell r="B21" t="str">
            <v>26</v>
          </cell>
          <cell r="G21">
            <v>83871482</v>
          </cell>
        </row>
        <row r="22">
          <cell r="B22" t="str">
            <v>27</v>
          </cell>
          <cell r="G22">
            <v>1931963666</v>
          </cell>
        </row>
        <row r="23">
          <cell r="B23" t="str">
            <v>36</v>
          </cell>
          <cell r="G23">
            <v>70121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RInput"/>
      <sheetName val="Voltage"/>
      <sheetName val="Process"/>
      <sheetName val="Codes"/>
      <sheetName val="SCRInput2"/>
      <sheetName val="Inputs"/>
      <sheetName val="Centralia Credit"/>
      <sheetName val="Y2K"/>
      <sheetName val="Deferred Acct."/>
      <sheetName val="Trail Mtn."/>
      <sheetName val="Halsey"/>
      <sheetName val="Adjustment 10"/>
      <sheetName val="WA SBC"/>
      <sheetName val="0103 Proration (191)"/>
      <sheetName val="WA Centralia"/>
      <sheetName val="WA SBC - Class 48T"/>
      <sheetName val="Utah DSM"/>
      <sheetName val="Summary"/>
      <sheetName val="DSM Output"/>
      <sheetName val="Adjustment 08"/>
      <sheetName val="Adjustment 07"/>
      <sheetName val="DSM Dollars"/>
      <sheetName val="Module2"/>
      <sheetName val="Adjustment 11"/>
      <sheetName val="CA Pub Purp"/>
      <sheetName val="No Longer Used --&gt;"/>
      <sheetName val="Adjustment 12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</sheetNames>
    <sheetDataSet>
      <sheetData sheetId="0"/>
      <sheetData sheetId="1"/>
      <sheetData sheetId="2"/>
      <sheetData sheetId="3"/>
      <sheetData sheetId="4"/>
      <sheetData sheetId="5" refreshError="1">
        <row r="21">
          <cell r="B21" t="str">
            <v>26</v>
          </cell>
          <cell r="G21">
            <v>83871482</v>
          </cell>
        </row>
        <row r="22">
          <cell r="B22" t="str">
            <v>27</v>
          </cell>
          <cell r="G22">
            <v>1931963666</v>
          </cell>
        </row>
        <row r="23">
          <cell r="B23" t="str">
            <v>36</v>
          </cell>
          <cell r="G23">
            <v>70121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A Workpapers"/>
      <sheetName val="Price Change"/>
      <sheetName val="Inpu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A Workpapers"/>
      <sheetName val="Price Change"/>
      <sheetName val="Inpu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  <sheetName val="Ja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1">
          <cell r="B21" t="str">
            <v>26</v>
          </cell>
          <cell r="J21">
            <v>0</v>
          </cell>
        </row>
        <row r="22">
          <cell r="J22">
            <v>1056426642</v>
          </cell>
        </row>
        <row r="23">
          <cell r="J23">
            <v>13699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3 "/>
      <sheetName val="Table A base change"/>
      <sheetName val="Sch 2"/>
      <sheetName val="Sch 3"/>
      <sheetName val="Sch 15"/>
      <sheetName val="Sch 25-Secondary"/>
      <sheetName val="Sch 25-Primary"/>
      <sheetName val="Sch 40"/>
      <sheetName val="Sch 45-Secondary"/>
      <sheetName val="Sch 45-Primary"/>
      <sheetName val="Sch 46-Secondary"/>
      <sheetName val="Sch 46-Primary"/>
      <sheetName val="Sch 48T"/>
      <sheetName val="Sch 51"/>
      <sheetName val="Sch 53"/>
      <sheetName val="Sch 54"/>
      <sheetName val="Sch 57"/>
      <sheetName val="Sch 58"/>
      <sheetName val="Exhibit 4"/>
      <sheetName val="Blocking-901East"/>
      <sheetName val="Exhibit 5"/>
      <sheetName val="Table A Defer Surcharge summ"/>
      <sheetName val="Table A Hunter surcharge summ "/>
      <sheetName val="Filed Defer Exc PCS Rev detail"/>
      <sheetName val="Filed Hunter PCS Rev detail"/>
      <sheetName val="Filed Power Cost kWh"/>
      <sheetName val="Table 1 - Semi"/>
      <sheetName val="Table 1 - MWh"/>
      <sheetName val="Table 2 - Unbilled Spread"/>
      <sheetName val="Table 3 - Unbilled Spread"/>
      <sheetName val="Table 4"/>
      <sheetName val="Actual-901East"/>
      <sheetName val="Actual-Lighting Surcharge"/>
      <sheetName val="tolerance sheet"/>
      <sheetName val="Net Billed Cheaper Adj"/>
      <sheetName val="Billed Cheaper"/>
      <sheetName val="Before Billed Cheaper"/>
      <sheetName val="33SF Phos 6024200100010001"/>
      <sheetName val="Inputs"/>
      <sheetName val="Table 2"/>
      <sheetName val="Table 3"/>
      <sheetName val="Type I adjustments -kwh"/>
      <sheetName val="Table 4 - Contracts"/>
      <sheetName val="Contract Summary"/>
      <sheetName val="UWy Billing"/>
      <sheetName val="UWy Schedule 2 &amp; 15"/>
      <sheetName val="UWy Schedule 25"/>
      <sheetName val="UWy Sch 48 not used"/>
      <sheetName val="UWy Sch 46"/>
      <sheetName val="Recon U of Wy"/>
      <sheetName val="UWy Sheet2"/>
      <sheetName val="Weather 901 East"/>
      <sheetName val="Temperature"/>
      <sheetName val="KN ENERGY"/>
      <sheetName val="T. A - East Com-Ind"/>
      <sheetName val="T.A - All WY com-ind"/>
      <sheetName val=" Table A"/>
      <sheetName val="Hunter Surcharge Worksheet"/>
      <sheetName val="Reclassifications"/>
      <sheetName val="Sch 25-Secondary old"/>
      <sheetName val="Sch 25-Primary old"/>
      <sheetName val="Sch 45-Secondary old"/>
      <sheetName val="Sch 45-Primary old"/>
      <sheetName val="Sch 46-Secondary old"/>
      <sheetName val="Sch 46-Primary old"/>
      <sheetName val="Sch 48T old"/>
      <sheetName val="Table A Combined surcharge 4 y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3 "/>
      <sheetName val="Table A base change"/>
      <sheetName val="Sch 2"/>
      <sheetName val="Sch 3"/>
      <sheetName val="Sch 15"/>
      <sheetName val="Sch 25-Secondary"/>
      <sheetName val="Sch 25-Primary"/>
      <sheetName val="Sch 40"/>
      <sheetName val="Sch 45-Secondary"/>
      <sheetName val="Sch 45-Primary"/>
      <sheetName val="Sch 46-Secondary"/>
      <sheetName val="Sch 46-Primary"/>
      <sheetName val="Sch 48T"/>
      <sheetName val="Sch 51"/>
      <sheetName val="Sch 53"/>
      <sheetName val="Sch 54"/>
      <sheetName val="Sch 57"/>
      <sheetName val="Sch 58"/>
      <sheetName val="Exhibit 4"/>
      <sheetName val="Blocking-901East"/>
      <sheetName val="Exhibit 5"/>
      <sheetName val="Table A Defer Surcharge summ"/>
      <sheetName val="Table A Hunter surcharge summ "/>
      <sheetName val="Filed Defer Exc PCS Rev detail"/>
      <sheetName val="Filed Hunter PCS Rev detail"/>
      <sheetName val="Filed Power Cost kWh"/>
      <sheetName val="Table 1 - Semi"/>
      <sheetName val="Table 1 - MWh"/>
      <sheetName val="Table 2 - Unbilled Spread"/>
      <sheetName val="Table 3 - Unbilled Spread"/>
      <sheetName val="Table 4"/>
      <sheetName val="Actual-901East"/>
      <sheetName val="Actual-Lighting Surcharge"/>
      <sheetName val="tolerance sheet"/>
      <sheetName val="Net Billed Cheaper Adj"/>
      <sheetName val="Billed Cheaper"/>
      <sheetName val="Before Billed Cheaper"/>
      <sheetName val="33SF Phos 6024200100010001"/>
      <sheetName val="Inputs"/>
      <sheetName val="Table 2"/>
      <sheetName val="Table 3"/>
      <sheetName val="Type I adjustments -kwh"/>
      <sheetName val="Table 4 - Contracts"/>
      <sheetName val="Contract Summary"/>
      <sheetName val="UWy Billing"/>
      <sheetName val="UWy Schedule 2 &amp; 15"/>
      <sheetName val="UWy Schedule 25"/>
      <sheetName val="UWy Sch 48 not used"/>
      <sheetName val="UWy Sch 46"/>
      <sheetName val="Recon U of Wy"/>
      <sheetName val="UWy Sheet2"/>
      <sheetName val="Weather 901 East"/>
      <sheetName val="Temperature"/>
      <sheetName val="KN ENERGY"/>
      <sheetName val="T. A - East Com-Ind"/>
      <sheetName val="T.A - All WY com-ind"/>
      <sheetName val=" Table A"/>
      <sheetName val="Hunter Surcharge Worksheet"/>
      <sheetName val="Reclassifications"/>
      <sheetName val="Sch 25-Secondary old"/>
      <sheetName val="Sch 25-Primary old"/>
      <sheetName val="Sch 45-Secondary old"/>
      <sheetName val="Sch 45-Primary old"/>
      <sheetName val="Sch 46-Secondary old"/>
      <sheetName val="Sch 46-Primary old"/>
      <sheetName val="Sch 48T old"/>
      <sheetName val="Table A Combined surcharge 4 y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RInput"/>
      <sheetName val="Voltage"/>
      <sheetName val="Process"/>
      <sheetName val="Codes"/>
      <sheetName val="SCRInput2"/>
      <sheetName val="Inputs"/>
      <sheetName val="Centralia Credit"/>
      <sheetName val="Y2K"/>
      <sheetName val="Deferred Acct."/>
      <sheetName val="Trail Mtn."/>
      <sheetName val="Halsey"/>
      <sheetName val="Adjustment 10"/>
      <sheetName val="WA SBC"/>
      <sheetName val="0103 Proration (191)"/>
      <sheetName val="WA Centralia"/>
      <sheetName val="WA SBC - Class 48T"/>
      <sheetName val="Utah DSM"/>
      <sheetName val="Summary"/>
      <sheetName val="DSM Output"/>
      <sheetName val="Adjustment 08"/>
      <sheetName val="Adjustment 07"/>
      <sheetName val="DSM Dollars"/>
      <sheetName val="Module2"/>
      <sheetName val="Adjustment 11"/>
      <sheetName val="CA Pub Purp"/>
      <sheetName val="No Longer Used --&gt;"/>
      <sheetName val="Adjustment 12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67"/>
  <sheetViews>
    <sheetView tabSelected="1" view="pageBreakPreview" zoomScale="80" zoomScaleNormal="100" zoomScaleSheetLayoutView="80" workbookViewId="0">
      <selection activeCell="B5" sqref="B5"/>
    </sheetView>
  </sheetViews>
  <sheetFormatPr defaultRowHeight="12.75" x14ac:dyDescent="0.2"/>
  <cols>
    <col min="1" max="1" width="2.28515625" style="4" customWidth="1"/>
    <col min="2" max="2" width="3.28515625" style="4" customWidth="1"/>
    <col min="3" max="3" width="45.140625" style="4" customWidth="1"/>
    <col min="4" max="4" width="11.28515625" style="4" bestFit="1" customWidth="1"/>
    <col min="5" max="5" width="5.85546875" style="4" bestFit="1" customWidth="1"/>
    <col min="6" max="6" width="14.5703125" style="4" bestFit="1" customWidth="1"/>
    <col min="7" max="7" width="8.7109375" style="4" bestFit="1" customWidth="1"/>
    <col min="8" max="8" width="10.7109375" style="4" bestFit="1" customWidth="1"/>
    <col min="9" max="9" width="13.7109375" style="4" bestFit="1" customWidth="1"/>
    <col min="10" max="10" width="6.28515625" style="4" customWidth="1"/>
    <col min="11" max="11" width="9.140625" style="4"/>
    <col min="12" max="12" width="10.85546875" style="4" bestFit="1" customWidth="1"/>
    <col min="13" max="13" width="12.42578125" style="4" bestFit="1" customWidth="1"/>
    <col min="14" max="16384" width="9.140625" style="4"/>
  </cols>
  <sheetData>
    <row r="2" spans="2:15" x14ac:dyDescent="0.2">
      <c r="B2" s="1" t="s">
        <v>0</v>
      </c>
      <c r="C2" s="2"/>
      <c r="D2" s="3"/>
      <c r="E2" s="3"/>
      <c r="F2" s="3"/>
      <c r="G2" s="3"/>
      <c r="H2" s="3"/>
      <c r="I2" s="128" t="s">
        <v>85</v>
      </c>
      <c r="J2" s="5">
        <v>4.4000000000000004</v>
      </c>
    </row>
    <row r="3" spans="2:15" x14ac:dyDescent="0.2">
      <c r="B3" s="1" t="s">
        <v>81</v>
      </c>
      <c r="C3" s="2"/>
      <c r="D3" s="3"/>
      <c r="E3" s="3"/>
      <c r="F3" s="3"/>
      <c r="G3" s="3"/>
      <c r="H3" s="3"/>
      <c r="I3" s="3"/>
      <c r="J3" s="5"/>
    </row>
    <row r="4" spans="2:15" x14ac:dyDescent="0.2">
      <c r="B4" s="1" t="s">
        <v>1</v>
      </c>
      <c r="C4" s="2"/>
      <c r="D4" s="3"/>
      <c r="E4" s="3"/>
      <c r="F4" s="3"/>
      <c r="G4" s="3"/>
      <c r="H4" s="3"/>
      <c r="I4" s="3"/>
      <c r="J4" s="5"/>
    </row>
    <row r="5" spans="2:15" x14ac:dyDescent="0.2">
      <c r="B5" s="2"/>
      <c r="C5" s="2"/>
      <c r="D5" s="3"/>
      <c r="E5" s="3"/>
      <c r="F5" s="3"/>
      <c r="G5" s="3"/>
      <c r="H5" s="3"/>
      <c r="I5" s="3"/>
      <c r="J5" s="5"/>
    </row>
    <row r="6" spans="2:15" x14ac:dyDescent="0.2">
      <c r="B6" s="2"/>
      <c r="C6" s="2"/>
      <c r="D6" s="3"/>
      <c r="E6" s="3"/>
      <c r="F6" s="3"/>
      <c r="G6" s="3"/>
      <c r="H6" s="3"/>
      <c r="I6" s="3"/>
      <c r="J6" s="5"/>
    </row>
    <row r="7" spans="2:15" x14ac:dyDescent="0.2">
      <c r="B7" s="2"/>
      <c r="C7" s="2"/>
      <c r="D7" s="3"/>
      <c r="E7" s="3"/>
      <c r="F7" s="3" t="s">
        <v>2</v>
      </c>
      <c r="G7" s="3"/>
      <c r="H7" s="3"/>
      <c r="I7" s="3" t="s">
        <v>3</v>
      </c>
      <c r="J7" s="5"/>
    </row>
    <row r="8" spans="2:15" x14ac:dyDescent="0.2">
      <c r="B8" s="2"/>
      <c r="C8" s="2"/>
      <c r="D8" s="6" t="s">
        <v>4</v>
      </c>
      <c r="E8" s="6" t="s">
        <v>5</v>
      </c>
      <c r="F8" s="6" t="s">
        <v>6</v>
      </c>
      <c r="G8" s="6" t="s">
        <v>7</v>
      </c>
      <c r="H8" s="6" t="s">
        <v>8</v>
      </c>
      <c r="I8" s="6" t="s">
        <v>9</v>
      </c>
      <c r="J8" s="7" t="s">
        <v>10</v>
      </c>
      <c r="L8" s="8"/>
      <c r="M8" s="9"/>
      <c r="N8" s="9"/>
    </row>
    <row r="9" spans="2:15" x14ac:dyDescent="0.2">
      <c r="C9" s="10"/>
      <c r="D9" s="11"/>
      <c r="E9" s="11"/>
      <c r="F9" s="11"/>
      <c r="G9" s="11"/>
      <c r="H9" s="11"/>
      <c r="I9" s="12"/>
      <c r="J9" s="5"/>
    </row>
    <row r="10" spans="2:15" x14ac:dyDescent="0.2">
      <c r="B10" s="13" t="s">
        <v>11</v>
      </c>
      <c r="C10" s="14"/>
      <c r="D10" s="15"/>
      <c r="E10" s="16"/>
      <c r="F10" s="15"/>
      <c r="G10" s="15"/>
      <c r="H10" s="17"/>
      <c r="I10" s="18"/>
      <c r="J10" s="19"/>
    </row>
    <row r="11" spans="2:15" x14ac:dyDescent="0.2">
      <c r="B11" s="20" t="s">
        <v>12</v>
      </c>
      <c r="C11" s="21"/>
      <c r="D11" s="15">
        <v>925</v>
      </c>
      <c r="E11" s="15" t="s">
        <v>82</v>
      </c>
      <c r="F11" s="18">
        <f>'Page 4.4.1'!E22</f>
        <v>-8010039.5949999979</v>
      </c>
      <c r="G11" s="15" t="s">
        <v>13</v>
      </c>
      <c r="H11" s="22">
        <v>6.7017620954721469E-2</v>
      </c>
      <c r="I11" s="18">
        <f>H11*F11</f>
        <v>-536813.79741002049</v>
      </c>
      <c r="J11" s="19" t="s">
        <v>14</v>
      </c>
      <c r="L11" s="23"/>
      <c r="M11" s="18"/>
      <c r="N11" s="15"/>
      <c r="O11" s="24"/>
    </row>
    <row r="12" spans="2:15" x14ac:dyDescent="0.2">
      <c r="B12" s="25"/>
      <c r="C12" s="21"/>
      <c r="D12" s="15"/>
      <c r="E12" s="15"/>
      <c r="F12" s="18"/>
      <c r="G12" s="15"/>
      <c r="H12" s="17"/>
      <c r="I12" s="18"/>
      <c r="J12" s="19"/>
      <c r="L12" s="15"/>
      <c r="M12" s="15"/>
      <c r="N12" s="15"/>
    </row>
    <row r="13" spans="2:15" x14ac:dyDescent="0.2">
      <c r="B13" s="26" t="s">
        <v>15</v>
      </c>
      <c r="C13" s="21"/>
      <c r="D13" s="15"/>
      <c r="E13" s="15"/>
      <c r="F13" s="18"/>
      <c r="G13" s="15"/>
      <c r="H13" s="22"/>
      <c r="I13" s="18"/>
      <c r="J13" s="19"/>
      <c r="L13" s="15"/>
      <c r="M13" s="15"/>
      <c r="N13" s="15"/>
    </row>
    <row r="14" spans="2:15" x14ac:dyDescent="0.2">
      <c r="B14" s="27" t="s">
        <v>16</v>
      </c>
      <c r="C14" s="27"/>
      <c r="D14" s="15">
        <v>571</v>
      </c>
      <c r="E14" s="15" t="s">
        <v>82</v>
      </c>
      <c r="F14" s="28">
        <f>'Page 4.4.2'!D21</f>
        <v>-1539605.5666666669</v>
      </c>
      <c r="G14" s="28" t="s">
        <v>17</v>
      </c>
      <c r="H14" s="22">
        <v>0.21577192756641544</v>
      </c>
      <c r="I14" s="18">
        <f>H14*F14</f>
        <v>-332203.66081165004</v>
      </c>
      <c r="J14" s="19" t="s">
        <v>18</v>
      </c>
      <c r="L14" s="28"/>
      <c r="M14" s="28"/>
      <c r="N14" s="28"/>
    </row>
    <row r="15" spans="2:15" x14ac:dyDescent="0.2">
      <c r="B15" s="27" t="s">
        <v>19</v>
      </c>
      <c r="C15" s="27"/>
      <c r="D15" s="15">
        <v>593</v>
      </c>
      <c r="E15" s="15" t="s">
        <v>82</v>
      </c>
      <c r="F15" s="28">
        <f>'Page 4.4.2'!C21</f>
        <v>169938.45711545565</v>
      </c>
      <c r="G15" s="28" t="s">
        <v>20</v>
      </c>
      <c r="H15" s="22" t="s">
        <v>84</v>
      </c>
      <c r="I15" s="28">
        <f>F15</f>
        <v>169938.45711545565</v>
      </c>
      <c r="J15" s="19" t="s">
        <v>18</v>
      </c>
      <c r="L15" s="28"/>
      <c r="M15" s="28"/>
      <c r="N15" s="28"/>
    </row>
    <row r="16" spans="2:15" x14ac:dyDescent="0.2">
      <c r="B16" s="27" t="s">
        <v>21</v>
      </c>
      <c r="C16" s="27"/>
      <c r="D16" s="15">
        <v>553</v>
      </c>
      <c r="E16" s="15" t="s">
        <v>82</v>
      </c>
      <c r="F16" s="28">
        <f>'Page 4.4.2'!E21</f>
        <v>185806.26333333342</v>
      </c>
      <c r="G16" s="28" t="s">
        <v>17</v>
      </c>
      <c r="H16" s="22">
        <v>0.21577192756641544</v>
      </c>
      <c r="I16" s="18">
        <f>H16*F16</f>
        <v>40091.775593346334</v>
      </c>
      <c r="J16" s="19" t="s">
        <v>18</v>
      </c>
      <c r="L16" s="28"/>
      <c r="M16" s="28"/>
      <c r="N16" s="28"/>
    </row>
    <row r="17" spans="2:10" x14ac:dyDescent="0.2">
      <c r="B17" s="29"/>
      <c r="C17" s="30"/>
      <c r="D17" s="31"/>
      <c r="E17" s="31"/>
      <c r="F17" s="18"/>
      <c r="G17" s="32"/>
      <c r="H17" s="22"/>
      <c r="I17" s="33"/>
      <c r="J17" s="5"/>
    </row>
    <row r="18" spans="2:10" x14ac:dyDescent="0.2">
      <c r="B18" s="27" t="s">
        <v>22</v>
      </c>
      <c r="D18" s="15">
        <v>925</v>
      </c>
      <c r="E18" s="15" t="s">
        <v>83</v>
      </c>
      <c r="F18" s="34">
        <f>'Page 4.4.3'!D13</f>
        <v>3547397.26</v>
      </c>
      <c r="G18" s="28" t="s">
        <v>13</v>
      </c>
      <c r="H18" s="22">
        <v>6.7017620954721469E-2</v>
      </c>
      <c r="I18" s="18">
        <f t="shared" ref="I18:I19" si="0">H18*F18</f>
        <v>237738.1249464975</v>
      </c>
      <c r="J18" s="19" t="s">
        <v>23</v>
      </c>
    </row>
    <row r="19" spans="2:10" x14ac:dyDescent="0.2">
      <c r="B19" s="27" t="s">
        <v>24</v>
      </c>
      <c r="C19" s="36"/>
      <c r="D19" s="15">
        <v>924</v>
      </c>
      <c r="E19" s="15" t="s">
        <v>83</v>
      </c>
      <c r="F19" s="37">
        <f>'Page 4.4.3'!D14</f>
        <v>-1861029.9399999995</v>
      </c>
      <c r="G19" s="28" t="s">
        <v>13</v>
      </c>
      <c r="H19" s="22">
        <v>6.7017620954721469E-2</v>
      </c>
      <c r="I19" s="18">
        <f t="shared" si="0"/>
        <v>-124721.799104308</v>
      </c>
      <c r="J19" s="19" t="s">
        <v>23</v>
      </c>
    </row>
    <row r="20" spans="2:10" x14ac:dyDescent="0.2">
      <c r="B20" s="27"/>
      <c r="C20" s="36"/>
      <c r="D20" s="15"/>
      <c r="E20" s="15"/>
      <c r="F20" s="37"/>
      <c r="G20" s="28"/>
      <c r="H20" s="35"/>
      <c r="I20" s="38"/>
      <c r="J20" s="19"/>
    </row>
    <row r="21" spans="2:10" x14ac:dyDescent="0.2">
      <c r="B21" s="27"/>
      <c r="C21" s="36"/>
      <c r="D21" s="15"/>
      <c r="E21" s="15"/>
      <c r="F21" s="37"/>
      <c r="G21" s="28"/>
      <c r="H21" s="35"/>
      <c r="I21" s="38"/>
      <c r="J21" s="19"/>
    </row>
    <row r="22" spans="2:10" x14ac:dyDescent="0.2">
      <c r="B22" s="27"/>
      <c r="C22" s="36"/>
      <c r="D22" s="15"/>
      <c r="E22" s="15"/>
      <c r="F22" s="37"/>
      <c r="G22" s="28"/>
      <c r="H22" s="35"/>
      <c r="I22" s="38"/>
      <c r="J22" s="19"/>
    </row>
    <row r="23" spans="2:10" x14ac:dyDescent="0.2">
      <c r="B23" s="27"/>
      <c r="C23" s="36"/>
      <c r="D23" s="15"/>
      <c r="E23" s="15"/>
      <c r="F23" s="37"/>
      <c r="G23" s="28"/>
      <c r="H23" s="35"/>
      <c r="I23" s="38"/>
      <c r="J23" s="19"/>
    </row>
    <row r="24" spans="2:10" x14ac:dyDescent="0.2">
      <c r="B24" s="27"/>
      <c r="C24" s="36"/>
      <c r="D24" s="15"/>
      <c r="E24" s="15"/>
      <c r="F24" s="37"/>
      <c r="G24" s="28"/>
      <c r="H24" s="35"/>
      <c r="I24" s="38"/>
      <c r="J24" s="19"/>
    </row>
    <row r="25" spans="2:10" x14ac:dyDescent="0.2">
      <c r="B25" s="27"/>
      <c r="C25" s="36"/>
      <c r="D25" s="15"/>
      <c r="E25" s="15"/>
      <c r="F25" s="37"/>
      <c r="G25" s="28"/>
      <c r="H25" s="35"/>
      <c r="I25" s="38"/>
      <c r="J25" s="19"/>
    </row>
    <row r="26" spans="2:10" x14ac:dyDescent="0.2">
      <c r="B26" s="27"/>
      <c r="C26" s="36"/>
      <c r="D26" s="15"/>
      <c r="E26" s="15"/>
      <c r="F26" s="37"/>
      <c r="G26" s="28"/>
      <c r="H26" s="35"/>
      <c r="I26" s="38"/>
      <c r="J26" s="19"/>
    </row>
    <row r="27" spans="2:10" x14ac:dyDescent="0.2">
      <c r="B27" s="27"/>
      <c r="C27" s="36"/>
      <c r="D27" s="15"/>
      <c r="E27" s="15"/>
      <c r="F27" s="37"/>
      <c r="G27" s="28"/>
      <c r="H27" s="35"/>
      <c r="I27" s="38"/>
      <c r="J27" s="19"/>
    </row>
    <row r="28" spans="2:10" x14ac:dyDescent="0.2">
      <c r="B28" s="27"/>
      <c r="C28" s="36"/>
      <c r="D28" s="15"/>
      <c r="E28" s="15"/>
      <c r="F28" s="37"/>
      <c r="G28" s="28"/>
      <c r="H28" s="35"/>
      <c r="I28" s="38"/>
      <c r="J28" s="19"/>
    </row>
    <row r="29" spans="2:10" x14ac:dyDescent="0.2">
      <c r="B29" s="27"/>
      <c r="C29" s="36"/>
      <c r="D29" s="15"/>
      <c r="E29" s="15"/>
      <c r="F29" s="37"/>
      <c r="G29" s="28"/>
      <c r="H29" s="35"/>
      <c r="I29" s="38"/>
      <c r="J29" s="19"/>
    </row>
    <row r="30" spans="2:10" x14ac:dyDescent="0.2">
      <c r="B30" s="27"/>
      <c r="C30" s="36"/>
      <c r="D30" s="15"/>
      <c r="E30" s="15"/>
      <c r="F30" s="37"/>
      <c r="G30" s="28"/>
      <c r="H30" s="35"/>
      <c r="I30" s="38"/>
      <c r="J30" s="19"/>
    </row>
    <row r="31" spans="2:10" x14ac:dyDescent="0.2">
      <c r="B31" s="27"/>
      <c r="C31" s="36"/>
      <c r="D31" s="15"/>
      <c r="E31" s="15"/>
      <c r="F31" s="37"/>
      <c r="G31" s="28"/>
      <c r="H31" s="35"/>
      <c r="I31" s="38"/>
      <c r="J31" s="19"/>
    </row>
    <row r="32" spans="2:10" x14ac:dyDescent="0.2">
      <c r="B32" s="27"/>
      <c r="C32" s="36"/>
      <c r="D32" s="15"/>
      <c r="E32" s="15"/>
      <c r="F32" s="37"/>
      <c r="G32" s="28"/>
      <c r="H32" s="35"/>
      <c r="I32" s="38"/>
      <c r="J32" s="19"/>
    </row>
    <row r="33" spans="2:10" x14ac:dyDescent="0.2">
      <c r="B33" s="27"/>
      <c r="C33" s="36"/>
      <c r="D33" s="15"/>
      <c r="E33" s="15"/>
      <c r="F33" s="37"/>
      <c r="G33" s="28"/>
      <c r="H33" s="35"/>
      <c r="I33" s="38"/>
      <c r="J33" s="19"/>
    </row>
    <row r="34" spans="2:10" x14ac:dyDescent="0.2">
      <c r="B34" s="27"/>
      <c r="C34" s="36"/>
      <c r="D34" s="15"/>
      <c r="E34" s="15"/>
      <c r="F34" s="37"/>
      <c r="G34" s="28"/>
      <c r="H34" s="35"/>
      <c r="I34" s="38"/>
      <c r="J34" s="19"/>
    </row>
    <row r="35" spans="2:10" x14ac:dyDescent="0.2">
      <c r="B35" s="27"/>
      <c r="C35" s="36"/>
      <c r="D35" s="15"/>
      <c r="E35" s="15"/>
      <c r="F35" s="37"/>
      <c r="G35" s="28"/>
      <c r="H35" s="35"/>
      <c r="I35" s="38"/>
      <c r="J35" s="19"/>
    </row>
    <row r="36" spans="2:10" x14ac:dyDescent="0.2">
      <c r="B36" s="27"/>
      <c r="C36" s="36"/>
      <c r="D36" s="15"/>
      <c r="E36" s="15"/>
      <c r="F36" s="37"/>
      <c r="G36" s="28"/>
      <c r="H36" s="35"/>
      <c r="I36" s="38"/>
      <c r="J36" s="19"/>
    </row>
    <row r="37" spans="2:10" x14ac:dyDescent="0.2">
      <c r="B37" s="27"/>
      <c r="C37" s="36"/>
      <c r="D37" s="15"/>
      <c r="E37" s="15"/>
      <c r="F37" s="37"/>
      <c r="G37" s="28"/>
      <c r="H37" s="35"/>
      <c r="I37" s="38"/>
      <c r="J37" s="19"/>
    </row>
    <row r="38" spans="2:10" x14ac:dyDescent="0.2">
      <c r="B38" s="27"/>
      <c r="C38" s="36"/>
      <c r="D38" s="15"/>
      <c r="E38" s="15"/>
      <c r="F38" s="37"/>
      <c r="G38" s="28"/>
      <c r="H38" s="35"/>
      <c r="I38" s="38"/>
      <c r="J38" s="19"/>
    </row>
    <row r="39" spans="2:10" x14ac:dyDescent="0.2">
      <c r="B39" s="27"/>
      <c r="C39" s="36"/>
      <c r="D39" s="15"/>
      <c r="E39" s="15"/>
      <c r="F39" s="37"/>
      <c r="G39" s="28"/>
      <c r="H39" s="35"/>
      <c r="I39" s="38"/>
      <c r="J39" s="19"/>
    </row>
    <row r="40" spans="2:10" x14ac:dyDescent="0.2">
      <c r="B40" s="27"/>
      <c r="C40" s="36"/>
      <c r="D40" s="15"/>
      <c r="E40" s="15"/>
      <c r="F40" s="37"/>
      <c r="G40" s="28"/>
      <c r="H40" s="35"/>
      <c r="I40" s="38"/>
      <c r="J40" s="19"/>
    </row>
    <row r="41" spans="2:10" x14ac:dyDescent="0.2">
      <c r="B41" s="27"/>
      <c r="C41" s="36"/>
      <c r="D41" s="15"/>
      <c r="E41" s="15"/>
      <c r="F41" s="37"/>
      <c r="G41" s="28"/>
      <c r="H41" s="35"/>
      <c r="I41" s="38"/>
      <c r="J41" s="19"/>
    </row>
    <row r="42" spans="2:10" x14ac:dyDescent="0.2">
      <c r="B42" s="27"/>
      <c r="C42" s="36"/>
      <c r="D42" s="15"/>
      <c r="E42" s="15"/>
      <c r="F42" s="37"/>
      <c r="G42" s="28"/>
      <c r="H42" s="35"/>
      <c r="I42" s="38"/>
      <c r="J42" s="19"/>
    </row>
    <row r="43" spans="2:10" x14ac:dyDescent="0.2">
      <c r="B43" s="27"/>
      <c r="C43" s="39"/>
      <c r="D43" s="40"/>
      <c r="E43" s="40"/>
      <c r="F43" s="41"/>
      <c r="H43" s="35"/>
      <c r="I43" s="38"/>
    </row>
    <row r="44" spans="2:10" x14ac:dyDescent="0.2">
      <c r="B44" s="27"/>
      <c r="C44" s="39"/>
      <c r="D44" s="40"/>
      <c r="E44" s="40"/>
      <c r="F44" s="41"/>
      <c r="G44" s="40"/>
      <c r="H44" s="35"/>
      <c r="I44" s="38"/>
      <c r="J44" s="19"/>
    </row>
    <row r="45" spans="2:10" x14ac:dyDescent="0.2">
      <c r="F45" s="42"/>
      <c r="H45" s="35"/>
      <c r="I45" s="33"/>
      <c r="J45" s="5"/>
    </row>
    <row r="46" spans="2:10" x14ac:dyDescent="0.2">
      <c r="B46" s="27"/>
      <c r="C46" s="39"/>
      <c r="D46" s="43"/>
      <c r="E46" s="43"/>
      <c r="F46" s="44"/>
      <c r="G46" s="43"/>
      <c r="H46" s="45"/>
      <c r="I46" s="33"/>
      <c r="J46" s="5"/>
    </row>
    <row r="47" spans="2:10" x14ac:dyDescent="0.2">
      <c r="B47" s="27"/>
      <c r="C47" s="46"/>
      <c r="D47" s="43"/>
      <c r="E47" s="43"/>
      <c r="F47" s="44"/>
      <c r="G47" s="43"/>
      <c r="H47" s="45"/>
      <c r="I47" s="33"/>
      <c r="J47" s="5"/>
    </row>
    <row r="48" spans="2:10" x14ac:dyDescent="0.2">
      <c r="B48" s="27"/>
      <c r="C48" s="39"/>
      <c r="D48" s="43"/>
      <c r="E48" s="43"/>
      <c r="F48" s="44"/>
      <c r="G48" s="46"/>
      <c r="H48" s="11"/>
      <c r="I48" s="11"/>
      <c r="J48" s="5"/>
    </row>
    <row r="49" spans="1:10" x14ac:dyDescent="0.2">
      <c r="B49" s="27"/>
      <c r="C49" s="39"/>
      <c r="D49" s="43"/>
      <c r="E49" s="43"/>
      <c r="F49" s="44"/>
      <c r="G49" s="46"/>
      <c r="H49" s="11"/>
      <c r="I49" s="11"/>
      <c r="J49" s="5"/>
    </row>
    <row r="50" spans="1:10" x14ac:dyDescent="0.2">
      <c r="B50" s="47"/>
      <c r="C50" s="36"/>
      <c r="D50" s="16"/>
      <c r="E50" s="16"/>
      <c r="F50" s="18"/>
      <c r="G50" s="43"/>
      <c r="H50" s="15"/>
      <c r="I50" s="15"/>
      <c r="J50" s="5"/>
    </row>
    <row r="51" spans="1:10" x14ac:dyDescent="0.2">
      <c r="B51" s="27"/>
      <c r="C51" s="39"/>
      <c r="D51" s="43"/>
      <c r="E51" s="43"/>
      <c r="F51" s="44"/>
      <c r="G51" s="43"/>
      <c r="H51" s="22"/>
      <c r="I51" s="28"/>
      <c r="J51" s="5"/>
    </row>
    <row r="52" spans="1:10" x14ac:dyDescent="0.2">
      <c r="B52" s="27"/>
      <c r="C52" s="39"/>
      <c r="D52" s="43"/>
      <c r="E52" s="43"/>
      <c r="F52" s="44"/>
      <c r="G52" s="43"/>
      <c r="H52" s="22"/>
      <c r="I52" s="28"/>
      <c r="J52" s="5"/>
    </row>
    <row r="53" spans="1:10" x14ac:dyDescent="0.2">
      <c r="B53" s="27"/>
      <c r="C53" s="46"/>
      <c r="D53" s="43"/>
      <c r="E53" s="43"/>
      <c r="F53" s="44"/>
      <c r="G53" s="43"/>
      <c r="H53" s="22"/>
      <c r="I53" s="28"/>
      <c r="J53" s="5"/>
    </row>
    <row r="54" spans="1:10" x14ac:dyDescent="0.2">
      <c r="B54" s="27"/>
      <c r="C54" s="39"/>
      <c r="D54" s="43"/>
      <c r="E54" s="43"/>
      <c r="F54" s="44"/>
      <c r="G54" s="46"/>
      <c r="H54" s="15"/>
      <c r="I54" s="28"/>
      <c r="J54" s="5"/>
    </row>
    <row r="55" spans="1:10" x14ac:dyDescent="0.2">
      <c r="B55" s="27"/>
      <c r="C55" s="39"/>
      <c r="D55" s="43"/>
      <c r="E55" s="43"/>
      <c r="F55" s="44"/>
      <c r="G55" s="46"/>
      <c r="H55" s="11"/>
      <c r="I55" s="11"/>
      <c r="J55" s="5"/>
    </row>
    <row r="56" spans="1:10" x14ac:dyDescent="0.2">
      <c r="B56" s="10"/>
      <c r="C56" s="10"/>
      <c r="D56" s="11"/>
      <c r="E56" s="11"/>
      <c r="F56" s="11"/>
      <c r="G56" s="11"/>
      <c r="H56" s="11"/>
      <c r="I56" s="11"/>
      <c r="J56" s="11"/>
    </row>
    <row r="57" spans="1:10" ht="13.5" thickBot="1" x14ac:dyDescent="0.25">
      <c r="B57" s="138" t="s">
        <v>87</v>
      </c>
      <c r="C57" s="10"/>
      <c r="D57" s="11"/>
      <c r="E57" s="11"/>
      <c r="F57" s="11"/>
      <c r="G57" s="11"/>
      <c r="H57" s="11"/>
      <c r="I57" s="11"/>
      <c r="J57" s="48"/>
    </row>
    <row r="58" spans="1:10" ht="12.75" customHeight="1" x14ac:dyDescent="0.2">
      <c r="A58" s="49"/>
      <c r="B58" s="131" t="s">
        <v>86</v>
      </c>
      <c r="C58" s="131"/>
      <c r="D58" s="131"/>
      <c r="E58" s="131"/>
      <c r="F58" s="131"/>
      <c r="G58" s="131"/>
      <c r="H58" s="131"/>
      <c r="I58" s="131"/>
      <c r="J58" s="132"/>
    </row>
    <row r="59" spans="1:10" x14ac:dyDescent="0.2">
      <c r="A59" s="50"/>
      <c r="B59" s="133"/>
      <c r="C59" s="133"/>
      <c r="D59" s="133"/>
      <c r="E59" s="133"/>
      <c r="F59" s="133"/>
      <c r="G59" s="133"/>
      <c r="H59" s="133"/>
      <c r="I59" s="133"/>
      <c r="J59" s="134"/>
    </row>
    <row r="60" spans="1:10" x14ac:dyDescent="0.2">
      <c r="A60" s="50"/>
      <c r="B60" s="133"/>
      <c r="C60" s="133"/>
      <c r="D60" s="133"/>
      <c r="E60" s="133"/>
      <c r="F60" s="133"/>
      <c r="G60" s="133"/>
      <c r="H60" s="133"/>
      <c r="I60" s="133"/>
      <c r="J60" s="134"/>
    </row>
    <row r="61" spans="1:10" x14ac:dyDescent="0.2">
      <c r="A61" s="50"/>
      <c r="B61" s="133"/>
      <c r="C61" s="133"/>
      <c r="D61" s="133"/>
      <c r="E61" s="133"/>
      <c r="F61" s="133"/>
      <c r="G61" s="133"/>
      <c r="H61" s="133"/>
      <c r="I61" s="133"/>
      <c r="J61" s="134"/>
    </row>
    <row r="62" spans="1:10" ht="13.5" thickBot="1" x14ac:dyDescent="0.25">
      <c r="A62" s="51"/>
      <c r="B62" s="135"/>
      <c r="C62" s="135"/>
      <c r="D62" s="135"/>
      <c r="E62" s="135"/>
      <c r="F62" s="135"/>
      <c r="G62" s="135"/>
      <c r="H62" s="135"/>
      <c r="I62" s="135"/>
      <c r="J62" s="136"/>
    </row>
    <row r="63" spans="1:10" x14ac:dyDescent="0.2">
      <c r="B63" s="139"/>
      <c r="C63" s="127"/>
      <c r="D63" s="127"/>
      <c r="E63" s="127"/>
      <c r="F63" s="127"/>
      <c r="G63" s="127"/>
      <c r="H63" s="127"/>
      <c r="I63" s="127"/>
      <c r="J63" s="127"/>
    </row>
    <row r="64" spans="1:10" x14ac:dyDescent="0.2">
      <c r="B64" s="139"/>
      <c r="C64" s="127"/>
      <c r="D64" s="127"/>
      <c r="E64" s="127"/>
      <c r="F64" s="127"/>
      <c r="G64" s="127"/>
      <c r="H64" s="127"/>
      <c r="I64" s="127"/>
      <c r="J64" s="127"/>
    </row>
    <row r="65" spans="2:10" x14ac:dyDescent="0.2">
      <c r="B65" s="139"/>
      <c r="C65" s="127"/>
      <c r="D65" s="127"/>
      <c r="E65" s="127"/>
      <c r="F65" s="127"/>
      <c r="G65" s="127"/>
      <c r="H65" s="127"/>
      <c r="I65" s="127"/>
      <c r="J65" s="127"/>
    </row>
    <row r="66" spans="2:10" x14ac:dyDescent="0.2">
      <c r="B66" s="139"/>
      <c r="C66" s="127"/>
      <c r="D66" s="127"/>
      <c r="E66" s="127"/>
      <c r="F66" s="127"/>
      <c r="G66" s="127"/>
      <c r="H66" s="127"/>
      <c r="I66" s="127"/>
      <c r="J66" s="127"/>
    </row>
    <row r="67" spans="2:10" x14ac:dyDescent="0.2">
      <c r="B67" s="139"/>
      <c r="C67" s="127"/>
      <c r="D67" s="127"/>
      <c r="E67" s="127"/>
      <c r="F67" s="127"/>
      <c r="G67" s="127"/>
      <c r="H67" s="127"/>
      <c r="I67" s="127"/>
      <c r="J67" s="127"/>
    </row>
  </sheetData>
  <mergeCells count="1">
    <mergeCell ref="B58:J62"/>
  </mergeCells>
  <conditionalFormatting sqref="J2">
    <cfRule type="cellIs" dxfId="1" priority="2" stopIfTrue="1" operator="equal">
      <formula>"x.x"</formula>
    </cfRule>
  </conditionalFormatting>
  <conditionalFormatting sqref="B10:B13">
    <cfRule type="cellIs" dxfId="0" priority="1" stopIfTrue="1" operator="equal">
      <formula>"Adjustment to Income/Expense/Rate Base:"</formula>
    </cfRule>
  </conditionalFormatting>
  <dataValidations count="2">
    <dataValidation type="list" allowBlank="1" showInputMessage="1" showErrorMessage="1" errorTitle="Adjustment Type" error="There are only three types of adjustments:_x000a_Type 1 - ordered, reversal of prior period, correcting or normalizing adjustments._x000a_Type 2 - annualizing or change during the test period._x000a_Type 3 - adjustments beyond the test period." sqref="E17">
      <formula1>"1, 2, 3"</formula1>
    </dataValidation>
    <dataValidation type="list" errorStyle="warning" allowBlank="1" showInputMessage="1" showErrorMessage="1" errorTitle="FERC ACCOUNT" error="This FERC Account is not included in the drop-down list. Is this the account you want to use?" sqref="D14:D17">
      <formula1>$E$83:$E$417</formula1>
    </dataValidation>
  </dataValidations>
  <pageMargins left="0.7" right="0.7" top="0.75" bottom="0.75" header="0.3" footer="0.3"/>
  <pageSetup scale="65" orientation="portrait" r:id="rId1"/>
  <customProperties>
    <customPr name="_pios_id" r:id="rId2"/>
  </customProperties>
  <ignoredErrors>
    <ignoredError sqref="I1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3"/>
  <sheetViews>
    <sheetView view="pageBreakPreview" zoomScaleNormal="85" zoomScaleSheetLayoutView="100" workbookViewId="0">
      <selection activeCell="F32" sqref="F32"/>
    </sheetView>
  </sheetViews>
  <sheetFormatPr defaultRowHeight="12.75" x14ac:dyDescent="0.2"/>
  <cols>
    <col min="1" max="1" width="18.5703125" style="53" customWidth="1"/>
    <col min="2" max="2" width="11.7109375" style="53" customWidth="1"/>
    <col min="3" max="3" width="13" style="53" customWidth="1"/>
    <col min="4" max="4" width="14.140625" style="53" bestFit="1" customWidth="1"/>
    <col min="5" max="5" width="18.42578125" style="53" customWidth="1"/>
    <col min="6" max="6" width="13.42578125" style="53" customWidth="1"/>
    <col min="7" max="7" width="13.28515625" style="53" bestFit="1" customWidth="1"/>
    <col min="8" max="8" width="9.140625" style="53"/>
    <col min="9" max="9" width="13.5703125" style="53" bestFit="1" customWidth="1"/>
    <col min="10" max="10" width="12.28515625" style="53" bestFit="1" customWidth="1"/>
    <col min="11" max="11" width="9.140625" style="53"/>
    <col min="12" max="12" width="10" style="53" customWidth="1"/>
    <col min="13" max="13" width="9.7109375" style="53" bestFit="1" customWidth="1"/>
    <col min="14" max="14" width="12.42578125" style="53" customWidth="1"/>
    <col min="15" max="16384" width="9.140625" style="53"/>
  </cols>
  <sheetData>
    <row r="1" spans="1:10" x14ac:dyDescent="0.2">
      <c r="A1" s="52" t="s">
        <v>0</v>
      </c>
    </row>
    <row r="2" spans="1:10" x14ac:dyDescent="0.2">
      <c r="A2" s="52" t="s">
        <v>81</v>
      </c>
      <c r="B2" s="54"/>
      <c r="C2" s="54"/>
    </row>
    <row r="3" spans="1:10" x14ac:dyDescent="0.2">
      <c r="A3" s="52" t="s">
        <v>1</v>
      </c>
      <c r="B3" s="54"/>
      <c r="C3" s="54"/>
    </row>
    <row r="4" spans="1:10" x14ac:dyDescent="0.2">
      <c r="A4" s="55" t="s">
        <v>25</v>
      </c>
      <c r="B4" s="54"/>
      <c r="C4" s="54"/>
    </row>
    <row r="5" spans="1:10" x14ac:dyDescent="0.2">
      <c r="A5" s="54"/>
      <c r="B5" s="54"/>
      <c r="C5" s="54"/>
    </row>
    <row r="6" spans="1:10" x14ac:dyDescent="0.2">
      <c r="A6" s="56"/>
      <c r="B6" s="56"/>
      <c r="C6" s="56"/>
      <c r="D6" s="56"/>
      <c r="E6" s="56"/>
      <c r="F6" s="56"/>
      <c r="G6" s="56"/>
      <c r="H6" s="56"/>
      <c r="I6" s="56"/>
    </row>
    <row r="7" spans="1:10" x14ac:dyDescent="0.2">
      <c r="A7" s="56"/>
      <c r="B7" s="56"/>
      <c r="C7" s="56"/>
      <c r="D7" s="56"/>
      <c r="E7" s="56"/>
      <c r="F7" s="56"/>
      <c r="G7" s="56"/>
      <c r="H7" s="56"/>
      <c r="I7" s="56"/>
    </row>
    <row r="10" spans="1:10" x14ac:dyDescent="0.2">
      <c r="A10" s="57" t="s">
        <v>26</v>
      </c>
      <c r="B10" s="58"/>
      <c r="C10" s="58"/>
      <c r="D10" s="58"/>
      <c r="E10" s="58"/>
      <c r="F10" s="58"/>
    </row>
    <row r="11" spans="1:10" x14ac:dyDescent="0.2">
      <c r="C11" s="59" t="s">
        <v>27</v>
      </c>
      <c r="D11" s="59" t="s">
        <v>28</v>
      </c>
    </row>
    <row r="12" spans="1:10" x14ac:dyDescent="0.2">
      <c r="A12" s="60" t="s">
        <v>29</v>
      </c>
      <c r="B12" s="60" t="s">
        <v>30</v>
      </c>
      <c r="C12" s="60" t="s">
        <v>31</v>
      </c>
      <c r="D12" s="61" t="s">
        <v>32</v>
      </c>
      <c r="E12" s="60" t="s">
        <v>33</v>
      </c>
    </row>
    <row r="13" spans="1:10" ht="14.25" customHeight="1" x14ac:dyDescent="0.2">
      <c r="A13" s="59" t="s">
        <v>34</v>
      </c>
      <c r="B13" s="62">
        <v>18461413.849999994</v>
      </c>
      <c r="C13" s="63">
        <v>-14838593</v>
      </c>
      <c r="D13" s="64">
        <v>0</v>
      </c>
      <c r="E13" s="65">
        <f t="shared" ref="E13:E14" si="0">B13+D13+C13</f>
        <v>3622820.849999994</v>
      </c>
      <c r="F13" s="63"/>
      <c r="I13" s="66"/>
      <c r="J13" s="66"/>
    </row>
    <row r="14" spans="1:10" ht="14.25" customHeight="1" x14ac:dyDescent="0.2">
      <c r="A14" s="59" t="s">
        <v>35</v>
      </c>
      <c r="B14" s="62">
        <v>18457160.419999998</v>
      </c>
      <c r="C14" s="63">
        <v>-16228767</v>
      </c>
      <c r="D14" s="64">
        <v>0</v>
      </c>
      <c r="E14" s="65">
        <f t="shared" si="0"/>
        <v>2228393.4199999981</v>
      </c>
      <c r="I14" s="66"/>
      <c r="J14" s="66"/>
    </row>
    <row r="15" spans="1:10" ht="14.25" customHeight="1" x14ac:dyDescent="0.2">
      <c r="A15" s="59" t="s">
        <v>36</v>
      </c>
      <c r="B15" s="62">
        <v>2674843.4600000009</v>
      </c>
      <c r="C15" s="63">
        <v>-2456033</v>
      </c>
      <c r="D15" s="64">
        <v>0</v>
      </c>
      <c r="E15" s="67">
        <f>B15+D15+C15</f>
        <v>218810.46000000089</v>
      </c>
      <c r="I15" s="66"/>
      <c r="J15" s="68"/>
    </row>
    <row r="16" spans="1:10" ht="14.25" customHeight="1" x14ac:dyDescent="0.2">
      <c r="A16" s="59" t="s">
        <v>37</v>
      </c>
      <c r="B16" s="62">
        <v>1321158.1700000004</v>
      </c>
      <c r="C16" s="63">
        <v>6783391.7400000002</v>
      </c>
      <c r="D16" s="64">
        <v>-4500000</v>
      </c>
      <c r="E16" s="67">
        <f>B16+D16+C16</f>
        <v>3604549.9100000006</v>
      </c>
      <c r="I16" s="68"/>
      <c r="J16" s="68"/>
    </row>
    <row r="17" spans="1:14" ht="14.25" customHeight="1" x14ac:dyDescent="0.2">
      <c r="A17" s="59" t="s">
        <v>38</v>
      </c>
      <c r="B17" s="62">
        <v>4700124</v>
      </c>
      <c r="C17" s="63">
        <v>1234110.3399999999</v>
      </c>
      <c r="D17" s="64">
        <v>5500000</v>
      </c>
      <c r="E17" s="67">
        <f>B17+D17+C17</f>
        <v>11434234.34</v>
      </c>
      <c r="I17" s="69"/>
      <c r="J17" s="68"/>
      <c r="M17" s="70"/>
      <c r="N17" s="66"/>
    </row>
    <row r="18" spans="1:14" ht="14.25" customHeight="1" x14ac:dyDescent="0.2">
      <c r="A18" s="59" t="s">
        <v>39</v>
      </c>
      <c r="B18" s="62">
        <v>13729795.610000001</v>
      </c>
      <c r="C18" s="63">
        <v>36250</v>
      </c>
      <c r="D18" s="64">
        <v>0</v>
      </c>
      <c r="E18" s="71">
        <f>B18+D18+C18</f>
        <v>13766045.610000001</v>
      </c>
      <c r="J18" s="68"/>
    </row>
    <row r="19" spans="1:14" ht="14.25" customHeight="1" x14ac:dyDescent="0.2">
      <c r="A19" s="59"/>
      <c r="B19" s="63"/>
      <c r="C19" s="63"/>
      <c r="D19" s="64"/>
      <c r="E19" s="71"/>
      <c r="I19" s="66"/>
      <c r="J19" s="68"/>
    </row>
    <row r="20" spans="1:14" x14ac:dyDescent="0.2">
      <c r="B20" s="72" t="s">
        <v>40</v>
      </c>
      <c r="C20" s="72"/>
      <c r="E20" s="63">
        <f>SUM(E13:E18)/6</f>
        <v>5812475.7649999997</v>
      </c>
      <c r="I20" s="66"/>
      <c r="J20" s="68"/>
    </row>
    <row r="21" spans="1:14" x14ac:dyDescent="0.2">
      <c r="A21" s="54"/>
      <c r="B21" s="73" t="s">
        <v>41</v>
      </c>
      <c r="C21" s="73"/>
      <c r="E21" s="71">
        <v>13822515.359999998</v>
      </c>
      <c r="I21" s="66"/>
      <c r="J21" s="74"/>
    </row>
    <row r="22" spans="1:14" ht="13.5" thickBot="1" x14ac:dyDescent="0.25">
      <c r="B22" s="75" t="s">
        <v>42</v>
      </c>
      <c r="C22" s="75"/>
      <c r="E22" s="76">
        <f>E20-E21</f>
        <v>-8010039.5949999979</v>
      </c>
      <c r="I22" s="66"/>
      <c r="J22" s="74"/>
    </row>
    <row r="23" spans="1:14" ht="13.5" thickTop="1" x14ac:dyDescent="0.2">
      <c r="E23" s="129" t="s">
        <v>43</v>
      </c>
      <c r="I23" s="66"/>
      <c r="J23" s="66"/>
    </row>
    <row r="24" spans="1:14" x14ac:dyDescent="0.2">
      <c r="E24" s="63"/>
      <c r="I24" s="66"/>
      <c r="J24" s="66"/>
    </row>
    <row r="38" spans="1:3" ht="15" x14ac:dyDescent="0.25">
      <c r="A38" s="77"/>
      <c r="C38" s="77"/>
    </row>
    <row r="39" spans="1:3" ht="15" x14ac:dyDescent="0.25">
      <c r="A39" s="77"/>
      <c r="C39" s="77"/>
    </row>
    <row r="40" spans="1:3" ht="15" x14ac:dyDescent="0.25">
      <c r="A40" s="77"/>
      <c r="C40" s="77"/>
    </row>
    <row r="41" spans="1:3" ht="15" x14ac:dyDescent="0.25">
      <c r="A41" s="77"/>
      <c r="C41" s="77"/>
    </row>
    <row r="42" spans="1:3" ht="15" x14ac:dyDescent="0.25">
      <c r="A42" s="77"/>
      <c r="C42" s="77"/>
    </row>
    <row r="43" spans="1:3" ht="15" x14ac:dyDescent="0.25">
      <c r="A43" s="77"/>
      <c r="C43" s="77"/>
    </row>
  </sheetData>
  <pageMargins left="0.7" right="0.7" top="0.75" bottom="0.75" header="0.3" footer="0.3"/>
  <pageSetup orientation="portrait" r:id="rId1"/>
  <headerFooter>
    <oddHeader>&amp;RPage 4.4.1</oddHeader>
  </headerFooter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view="pageBreakPreview" zoomScaleNormal="85" zoomScaleSheetLayoutView="100" workbookViewId="0">
      <selection activeCell="A5" sqref="A5"/>
    </sheetView>
  </sheetViews>
  <sheetFormatPr defaultRowHeight="12.75" x14ac:dyDescent="0.2"/>
  <cols>
    <col min="1" max="1" width="26.85546875" style="80" customWidth="1"/>
    <col min="2" max="2" width="16.7109375" style="80" customWidth="1"/>
    <col min="3" max="3" width="12.28515625" style="80" bestFit="1" customWidth="1"/>
    <col min="4" max="4" width="13.7109375" style="80" bestFit="1" customWidth="1"/>
    <col min="5" max="5" width="13.5703125" style="80" bestFit="1" customWidth="1"/>
    <col min="6" max="6" width="13.28515625" style="80" bestFit="1" customWidth="1"/>
    <col min="7" max="7" width="14.140625" style="80" customWidth="1"/>
    <col min="8" max="8" width="6.85546875" style="80" customWidth="1"/>
    <col min="9" max="10" width="10.28515625" style="80" bestFit="1" customWidth="1"/>
    <col min="11" max="11" width="9" style="80" customWidth="1"/>
    <col min="12" max="16384" width="9.140625" style="80"/>
  </cols>
  <sheetData>
    <row r="1" spans="1:11" x14ac:dyDescent="0.2">
      <c r="A1" s="52" t="s">
        <v>0</v>
      </c>
      <c r="B1" s="78"/>
      <c r="C1" s="78"/>
      <c r="D1" s="78"/>
      <c r="E1" s="79"/>
      <c r="F1" s="79"/>
    </row>
    <row r="2" spans="1:11" x14ac:dyDescent="0.2">
      <c r="A2" s="78" t="s">
        <v>81</v>
      </c>
      <c r="B2" s="78"/>
      <c r="C2" s="78"/>
      <c r="D2" s="78"/>
      <c r="E2" s="79"/>
      <c r="F2" s="79"/>
    </row>
    <row r="3" spans="1:11" x14ac:dyDescent="0.2">
      <c r="A3" s="78" t="s">
        <v>1</v>
      </c>
      <c r="B3" s="78"/>
      <c r="C3" s="78"/>
      <c r="D3" s="78"/>
      <c r="E3" s="79"/>
      <c r="F3" s="79"/>
    </row>
    <row r="4" spans="1:11" x14ac:dyDescent="0.2">
      <c r="A4" s="81" t="s">
        <v>44</v>
      </c>
      <c r="B4" s="55"/>
      <c r="C4" s="55"/>
      <c r="D4" s="55"/>
      <c r="E4" s="82"/>
      <c r="F4" s="82"/>
    </row>
    <row r="5" spans="1:11" x14ac:dyDescent="0.2">
      <c r="C5" s="15"/>
      <c r="D5" s="83"/>
      <c r="E5" s="84"/>
      <c r="F5" s="85"/>
      <c r="G5" s="86"/>
      <c r="H5" s="87"/>
    </row>
    <row r="6" spans="1:11" x14ac:dyDescent="0.2">
      <c r="A6" s="88" t="s">
        <v>45</v>
      </c>
    </row>
    <row r="7" spans="1:11" s="89" customFormat="1" x14ac:dyDescent="0.2">
      <c r="B7" s="88"/>
      <c r="C7" s="88"/>
      <c r="D7" s="88"/>
      <c r="F7" s="88"/>
    </row>
    <row r="8" spans="1:11" ht="15" x14ac:dyDescent="0.35">
      <c r="A8" s="90"/>
      <c r="C8" s="91" t="s">
        <v>46</v>
      </c>
      <c r="D8" s="92" t="s">
        <v>47</v>
      </c>
      <c r="E8" s="92" t="s">
        <v>48</v>
      </c>
    </row>
    <row r="9" spans="1:11" ht="15" x14ac:dyDescent="0.35">
      <c r="A9" s="90" t="s">
        <v>49</v>
      </c>
      <c r="C9" s="91"/>
      <c r="D9" s="92"/>
      <c r="E9" s="92"/>
    </row>
    <row r="10" spans="1:11" ht="15.75" customHeight="1" x14ac:dyDescent="0.2">
      <c r="A10" s="93" t="s">
        <v>50</v>
      </c>
      <c r="C10" s="94">
        <v>1164625.5723030383</v>
      </c>
      <c r="D10" s="94">
        <v>122446.40999999999</v>
      </c>
      <c r="E10" s="94">
        <v>467043.05</v>
      </c>
      <c r="G10" s="95"/>
      <c r="H10" s="95"/>
      <c r="I10" s="96"/>
      <c r="J10" s="96"/>
      <c r="K10" s="96"/>
    </row>
    <row r="11" spans="1:11" ht="15" customHeight="1" x14ac:dyDescent="0.2">
      <c r="A11" s="93" t="s">
        <v>51</v>
      </c>
      <c r="B11" s="93"/>
      <c r="C11" s="41">
        <v>527150.93665451615</v>
      </c>
      <c r="D11" s="41">
        <v>422533.85</v>
      </c>
      <c r="E11" s="41">
        <v>67033.87</v>
      </c>
      <c r="G11" s="95"/>
      <c r="H11" s="95"/>
      <c r="I11" s="96"/>
      <c r="J11" s="96"/>
      <c r="K11" s="96"/>
    </row>
    <row r="12" spans="1:11" ht="15" customHeight="1" x14ac:dyDescent="0.2">
      <c r="A12" s="93" t="s">
        <v>52</v>
      </c>
      <c r="B12" s="93"/>
      <c r="C12" s="41">
        <v>763367.28606520931</v>
      </c>
      <c r="D12" s="41">
        <v>357975.85999999993</v>
      </c>
      <c r="E12" s="41">
        <v>1215788.6199999999</v>
      </c>
      <c r="G12" s="95"/>
      <c r="H12" s="95"/>
      <c r="I12" s="96"/>
      <c r="J12" s="97"/>
      <c r="K12" s="97"/>
    </row>
    <row r="13" spans="1:11" ht="15" customHeight="1" x14ac:dyDescent="0.2">
      <c r="A13" s="98" t="s">
        <v>53</v>
      </c>
      <c r="B13" s="98"/>
      <c r="C13" s="44">
        <v>673777.98869619437</v>
      </c>
      <c r="D13" s="44">
        <v>883472.76000000013</v>
      </c>
      <c r="E13" s="44">
        <v>1274291.2800000003</v>
      </c>
      <c r="G13" s="95"/>
      <c r="H13" s="95"/>
      <c r="I13" s="99"/>
      <c r="J13" s="99"/>
      <c r="K13" s="99"/>
    </row>
    <row r="14" spans="1:11" ht="15" customHeight="1" x14ac:dyDescent="0.2">
      <c r="A14" s="98" t="s">
        <v>54</v>
      </c>
      <c r="B14" s="98"/>
      <c r="C14" s="44">
        <v>1220402.9601141009</v>
      </c>
      <c r="D14" s="44">
        <v>954856.32000000018</v>
      </c>
      <c r="E14" s="44">
        <v>39746.61</v>
      </c>
      <c r="G14" s="95"/>
      <c r="H14" s="95"/>
      <c r="I14" s="99"/>
      <c r="J14" s="99"/>
      <c r="K14" s="99"/>
    </row>
    <row r="15" spans="1:11" ht="15" customHeight="1" x14ac:dyDescent="0.2">
      <c r="A15" s="98" t="s">
        <v>55</v>
      </c>
      <c r="B15" s="98"/>
      <c r="C15" s="44">
        <v>665938.80022806511</v>
      </c>
      <c r="D15" s="44">
        <v>2395783.7200000002</v>
      </c>
      <c r="E15" s="44">
        <v>389813.16999999993</v>
      </c>
      <c r="G15" s="95"/>
      <c r="H15" s="95"/>
      <c r="I15" s="99"/>
      <c r="J15" s="99"/>
      <c r="K15" s="99"/>
    </row>
    <row r="16" spans="1:11" x14ac:dyDescent="0.2">
      <c r="A16" s="100" t="s">
        <v>56</v>
      </c>
      <c r="B16" s="100"/>
      <c r="C16" s="101">
        <f>AVERAGE(C10:C15)</f>
        <v>835877.25734352076</v>
      </c>
      <c r="D16" s="101">
        <f>AVERAGE(D10:D15)</f>
        <v>856178.15333333332</v>
      </c>
      <c r="E16" s="101">
        <f>AVERAGE(E10:E15)</f>
        <v>575619.43333333335</v>
      </c>
    </row>
    <row r="18" spans="1:5" x14ac:dyDescent="0.2">
      <c r="A18" s="102"/>
      <c r="B18" s="93"/>
      <c r="C18" s="93"/>
      <c r="D18" s="93"/>
      <c r="E18" s="93"/>
    </row>
    <row r="19" spans="1:5" x14ac:dyDescent="0.2">
      <c r="A19" s="93" t="s">
        <v>55</v>
      </c>
      <c r="B19" s="93"/>
      <c r="C19" s="103">
        <f>C15</f>
        <v>665938.80022806511</v>
      </c>
      <c r="D19" s="103">
        <f t="shared" ref="D19" si="0">D15</f>
        <v>2395783.7200000002</v>
      </c>
      <c r="E19" s="103">
        <f>E15</f>
        <v>389813.16999999993</v>
      </c>
    </row>
    <row r="21" spans="1:5" x14ac:dyDescent="0.2">
      <c r="A21" s="80" t="s">
        <v>57</v>
      </c>
      <c r="C21" s="104">
        <f>C16-C19</f>
        <v>169938.45711545565</v>
      </c>
      <c r="D21" s="104">
        <f>D16-D19</f>
        <v>-1539605.5666666669</v>
      </c>
      <c r="E21" s="104">
        <f>E16-E19</f>
        <v>185806.26333333342</v>
      </c>
    </row>
    <row r="22" spans="1:5" x14ac:dyDescent="0.2">
      <c r="C22" s="130" t="s">
        <v>43</v>
      </c>
      <c r="D22" s="130" t="s">
        <v>43</v>
      </c>
      <c r="E22" s="130" t="s">
        <v>43</v>
      </c>
    </row>
  </sheetData>
  <pageMargins left="0.7" right="0.7" top="0.75" bottom="0.75" header="0.3" footer="0.3"/>
  <pageSetup orientation="portrait" r:id="rId1"/>
  <headerFooter>
    <oddHeader>&amp;RPage 4.4.2</oddHeader>
  </headerFooter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7"/>
  <sheetViews>
    <sheetView view="pageBreakPreview" zoomScale="85" zoomScaleNormal="100" zoomScaleSheetLayoutView="85" workbookViewId="0">
      <selection activeCell="A5" sqref="A5"/>
    </sheetView>
  </sheetViews>
  <sheetFormatPr defaultColWidth="9.140625" defaultRowHeight="15" x14ac:dyDescent="0.25"/>
  <cols>
    <col min="1" max="1" width="30.42578125" style="105" customWidth="1"/>
    <col min="2" max="2" width="21.42578125" style="105" bestFit="1" customWidth="1"/>
    <col min="3" max="3" width="19.140625" style="105" bestFit="1" customWidth="1"/>
    <col min="4" max="4" width="23.85546875" style="105" bestFit="1" customWidth="1"/>
    <col min="5" max="5" width="13.28515625" style="105" customWidth="1"/>
    <col min="6" max="6" width="20.5703125" style="105" customWidth="1"/>
    <col min="7" max="7" width="7" style="105" bestFit="1" customWidth="1"/>
    <col min="8" max="16384" width="9.140625" style="105"/>
  </cols>
  <sheetData>
    <row r="1" spans="1:6" x14ac:dyDescent="0.25">
      <c r="A1" s="1" t="str">
        <f>'Page 4.4'!B2</f>
        <v>PacifiCorp</v>
      </c>
    </row>
    <row r="2" spans="1:6" x14ac:dyDescent="0.25">
      <c r="A2" s="1" t="str">
        <f>'Page 4.4'!B3</f>
        <v>Washington General Rate Case - 2021</v>
      </c>
    </row>
    <row r="3" spans="1:6" x14ac:dyDescent="0.25">
      <c r="A3" s="1" t="str">
        <f>'Page 4.4'!B4</f>
        <v>Insurance Expense</v>
      </c>
    </row>
    <row r="4" spans="1:6" x14ac:dyDescent="0.25">
      <c r="A4" s="106" t="s">
        <v>58</v>
      </c>
    </row>
    <row r="5" spans="1:6" x14ac:dyDescent="0.25">
      <c r="A5" s="106"/>
      <c r="F5"/>
    </row>
    <row r="6" spans="1:6" x14ac:dyDescent="0.25">
      <c r="A6" s="106"/>
    </row>
    <row r="7" spans="1:6" x14ac:dyDescent="0.25">
      <c r="A7" s="107"/>
      <c r="B7" s="107"/>
      <c r="C7" s="107"/>
      <c r="D7" s="107"/>
      <c r="E7" s="107"/>
      <c r="F7" s="107"/>
    </row>
    <row r="8" spans="1:6" x14ac:dyDescent="0.25">
      <c r="A8" s="108" t="s">
        <v>59</v>
      </c>
      <c r="B8" s="107"/>
      <c r="C8" s="107"/>
      <c r="D8" s="107"/>
      <c r="E8" s="107"/>
      <c r="F8" s="107"/>
    </row>
    <row r="9" spans="1:6" x14ac:dyDescent="0.25">
      <c r="A9" s="107"/>
      <c r="B9" s="107"/>
      <c r="C9" s="107"/>
      <c r="D9" s="107"/>
      <c r="E9" s="107"/>
      <c r="F9" s="107"/>
    </row>
    <row r="10" spans="1:6" x14ac:dyDescent="0.25">
      <c r="A10" s="107"/>
      <c r="B10" s="109" t="s">
        <v>60</v>
      </c>
      <c r="C10" s="109" t="s">
        <v>61</v>
      </c>
      <c r="D10" s="110"/>
      <c r="E10" s="110"/>
      <c r="F10" s="107"/>
    </row>
    <row r="11" spans="1:6" x14ac:dyDescent="0.25">
      <c r="A11" s="107"/>
      <c r="B11" s="109" t="s">
        <v>62</v>
      </c>
      <c r="C11" s="109" t="s">
        <v>63</v>
      </c>
      <c r="D11" s="110"/>
      <c r="E11" s="110"/>
      <c r="F11" s="107"/>
    </row>
    <row r="12" spans="1:6" x14ac:dyDescent="0.25">
      <c r="A12" s="107"/>
      <c r="B12" s="111" t="s">
        <v>64</v>
      </c>
      <c r="C12" s="111">
        <v>43617</v>
      </c>
      <c r="D12" s="112" t="s">
        <v>42</v>
      </c>
      <c r="E12" s="110"/>
      <c r="F12" s="107"/>
    </row>
    <row r="13" spans="1:6" x14ac:dyDescent="0.25">
      <c r="A13" s="107" t="s">
        <v>65</v>
      </c>
      <c r="B13" s="113">
        <f>F21+F22</f>
        <v>6557841</v>
      </c>
      <c r="C13" s="114">
        <v>3010443.74</v>
      </c>
      <c r="D13" s="115">
        <f>B13-C13</f>
        <v>3547397.26</v>
      </c>
      <c r="E13" s="110" t="s">
        <v>43</v>
      </c>
      <c r="F13" s="116"/>
    </row>
    <row r="14" spans="1:6" x14ac:dyDescent="0.25">
      <c r="A14" s="117" t="s">
        <v>66</v>
      </c>
      <c r="B14" s="114">
        <f>F23</f>
        <v>3326570.83</v>
      </c>
      <c r="C14" s="114">
        <v>5187600.7699999996</v>
      </c>
      <c r="D14" s="115">
        <f>B14-C14</f>
        <v>-1861029.9399999995</v>
      </c>
      <c r="E14" s="118" t="s">
        <v>43</v>
      </c>
      <c r="F14" s="119"/>
    </row>
    <row r="15" spans="1:6" x14ac:dyDescent="0.25">
      <c r="A15" s="117"/>
      <c r="B15" s="117"/>
      <c r="C15" s="117"/>
      <c r="D15" s="117"/>
      <c r="E15" s="117"/>
      <c r="F15" s="117"/>
    </row>
    <row r="16" spans="1:6" x14ac:dyDescent="0.25">
      <c r="A16" s="117"/>
      <c r="B16" s="117"/>
      <c r="C16" s="117"/>
      <c r="D16" s="117"/>
      <c r="E16" s="117"/>
      <c r="F16" s="117"/>
    </row>
    <row r="17" spans="1:8" x14ac:dyDescent="0.25">
      <c r="A17" s="117"/>
      <c r="B17" s="117"/>
      <c r="C17" s="117"/>
      <c r="D17" s="117"/>
      <c r="E17" s="117"/>
      <c r="F17" s="117"/>
    </row>
    <row r="18" spans="1:8" x14ac:dyDescent="0.25">
      <c r="A18" s="120" t="s">
        <v>67</v>
      </c>
      <c r="B18" s="118"/>
      <c r="C18" s="118"/>
      <c r="D18" s="118"/>
      <c r="E18" s="118"/>
      <c r="F18" s="121"/>
    </row>
    <row r="19" spans="1:8" x14ac:dyDescent="0.25">
      <c r="A19" s="117"/>
      <c r="B19" s="118"/>
      <c r="C19" s="118"/>
      <c r="D19" s="118"/>
      <c r="E19" s="137" t="s">
        <v>68</v>
      </c>
      <c r="F19" s="137" t="s">
        <v>69</v>
      </c>
    </row>
    <row r="20" spans="1:8" x14ac:dyDescent="0.25">
      <c r="A20" s="117"/>
      <c r="B20" s="122" t="s">
        <v>70</v>
      </c>
      <c r="C20" s="122" t="s">
        <v>71</v>
      </c>
      <c r="D20" s="122" t="s">
        <v>72</v>
      </c>
      <c r="E20" s="137"/>
      <c r="F20" s="137"/>
    </row>
    <row r="21" spans="1:8" x14ac:dyDescent="0.25">
      <c r="A21" s="117" t="s">
        <v>73</v>
      </c>
      <c r="B21" s="123" t="s">
        <v>74</v>
      </c>
      <c r="C21" s="113">
        <v>505000000</v>
      </c>
      <c r="D21" s="123" t="s">
        <v>75</v>
      </c>
      <c r="E21" s="113">
        <v>10000000</v>
      </c>
      <c r="F21" s="113">
        <v>3884841</v>
      </c>
      <c r="G21" s="118" t="s">
        <v>76</v>
      </c>
      <c r="H21" s="124"/>
    </row>
    <row r="22" spans="1:8" x14ac:dyDescent="0.25">
      <c r="A22" s="117" t="s">
        <v>77</v>
      </c>
      <c r="B22" s="123" t="s">
        <v>74</v>
      </c>
      <c r="C22" s="113">
        <v>95000000</v>
      </c>
      <c r="D22" s="123" t="s">
        <v>75</v>
      </c>
      <c r="E22" s="113">
        <v>10000000</v>
      </c>
      <c r="F22" s="113">
        <v>2673000</v>
      </c>
      <c r="G22" s="118" t="s">
        <v>76</v>
      </c>
      <c r="H22" s="124"/>
    </row>
    <row r="23" spans="1:8" x14ac:dyDescent="0.25">
      <c r="A23" s="117" t="s">
        <v>78</v>
      </c>
      <c r="B23" s="123" t="s">
        <v>79</v>
      </c>
      <c r="C23" s="114">
        <v>400000000</v>
      </c>
      <c r="D23" s="123" t="s">
        <v>80</v>
      </c>
      <c r="E23" s="114">
        <v>10000000</v>
      </c>
      <c r="F23" s="114">
        <v>3326570.83</v>
      </c>
      <c r="G23" s="118" t="s">
        <v>76</v>
      </c>
      <c r="H23" s="124"/>
    </row>
    <row r="24" spans="1:8" x14ac:dyDescent="0.25">
      <c r="A24" s="107"/>
      <c r="B24" s="125"/>
      <c r="C24" s="126"/>
      <c r="D24" s="125"/>
      <c r="E24" s="126"/>
      <c r="F24" s="126"/>
    </row>
    <row r="25" spans="1:8" x14ac:dyDescent="0.25">
      <c r="A25" s="107"/>
      <c r="B25" s="107"/>
      <c r="C25" s="107"/>
      <c r="D25" s="107"/>
      <c r="E25" s="107"/>
      <c r="F25" s="107"/>
    </row>
    <row r="26" spans="1:8" x14ac:dyDescent="0.25">
      <c r="A26" s="107"/>
      <c r="B26" s="107"/>
      <c r="C26" s="107"/>
      <c r="D26" s="107"/>
      <c r="E26" s="107"/>
      <c r="F26" s="107"/>
    </row>
    <row r="27" spans="1:8" x14ac:dyDescent="0.25">
      <c r="A27" s="107"/>
      <c r="B27" s="107"/>
      <c r="C27" s="107"/>
      <c r="D27" s="107"/>
      <c r="E27" s="107"/>
      <c r="F27" s="107"/>
    </row>
  </sheetData>
  <mergeCells count="2">
    <mergeCell ref="E19:E20"/>
    <mergeCell ref="F19:F20"/>
  </mergeCells>
  <pageMargins left="0.7" right="0.7" top="0.75" bottom="0.75" header="0.3" footer="0.3"/>
  <pageSetup scale="91" fitToHeight="0" orientation="landscape" r:id="rId1"/>
  <headerFooter>
    <oddFooter xml:space="preserve">&amp;C&amp;"ariel,Regular"Page 4.4.3
</oddFooter>
  </headerFooter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81A148667A9E046AFA37F66E132B9CA" ma:contentTypeVersion="48" ma:contentTypeDescription="" ma:contentTypeScope="" ma:versionID="f1bb64d9d282f9dc0de329f93c44218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2019-12-13T08:00:00+00:00</OpenedDate>
    <SignificantOrder xmlns="dc463f71-b30c-4ab2-9473-d307f9d35888">false</SignificantOrder>
    <Date1 xmlns="dc463f71-b30c-4ab2-9473-d307f9d35888">2020-04-01T07:00:00+00:00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 Power &amp; Light Company</CaseCompanyNames>
    <Nickname xmlns="http://schemas.microsoft.com/sharepoint/v3" xsi:nil="true"/>
    <DocketNumber xmlns="dc463f71-b30c-4ab2-9473-d307f9d35888">191024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0C17CB7F-5FAD-4853-B2B4-2187E3A45150}"/>
</file>

<file path=customXml/itemProps2.xml><?xml version="1.0" encoding="utf-8"?>
<ds:datastoreItem xmlns:ds="http://schemas.openxmlformats.org/officeDocument/2006/customXml" ds:itemID="{59DBCD76-E6B2-4F90-AF27-4E585619C00D}"/>
</file>

<file path=customXml/itemProps3.xml><?xml version="1.0" encoding="utf-8"?>
<ds:datastoreItem xmlns:ds="http://schemas.openxmlformats.org/officeDocument/2006/customXml" ds:itemID="{912548EE-2585-4FBA-8974-59B678D3ACD6}"/>
</file>

<file path=customXml/itemProps4.xml><?xml version="1.0" encoding="utf-8"?>
<ds:datastoreItem xmlns:ds="http://schemas.openxmlformats.org/officeDocument/2006/customXml" ds:itemID="{A2755E73-ECF4-41CD-970F-13A4D1506AD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Page 4.4</vt:lpstr>
      <vt:lpstr>Page 4.4.1</vt:lpstr>
      <vt:lpstr>Page 4.4.2</vt:lpstr>
      <vt:lpstr>Page 4.4.3</vt:lpstr>
      <vt:lpstr>'Page 4.4'!Print_Area</vt:lpstr>
      <vt:lpstr>'Page 4.4.1'!Print_Area</vt:lpstr>
      <vt:lpstr>'Page 4.4.3'!Print_Area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2019-11-25T17:16:48Z</dcterms:created>
  <dcterms:modified xsi:type="dcterms:W3CDTF">2019-11-27T17:11:26Z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0x0101006E56B4D1795A2E4DB2F0B01679ED314A00F81A148667A9E046AFA37F66E132B9CA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