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F:\ACTIVE\Cases\x_DND\PSE WPs\Garrett Workpapers\"/>
    </mc:Choice>
  </mc:AlternateContent>
  <xr:revisionPtr revIDLastSave="0" documentId="13_ncr:1_{055AB083-B0D3-48DD-BCF7-EFC74C0FBFAD}" xr6:coauthVersionLast="47" xr6:coauthVersionMax="47" xr10:uidLastSave="{00000000-0000-0000-0000-000000000000}"/>
  <bookViews>
    <workbookView xWindow="-44270" yWindow="-110" windowWidth="25180" windowHeight="16260" tabRatio="901" firstSheet="3" activeTab="9" xr2:uid="{00000000-000D-0000-FFFF-FFFF00000000}"/>
  </bookViews>
  <sheets>
    <sheet name="Exh. DJG-3 Sum Accrual Adj" sheetId="14" r:id="rId1"/>
    <sheet name="Exh. DJG-4 Parameter Comp" sheetId="125" r:id="rId2"/>
    <sheet name="Exh. DJG-5 Detail Rate Comp" sheetId="9" r:id="rId3"/>
    <sheet name="Exh. DJG-6 Rate Development" sheetId="11" r:id="rId4"/>
    <sheet name="Exh. DJG-7 Acct. 376.20" sheetId="128" r:id="rId5"/>
    <sheet name="Exh. DJG-8 Acct. 376.40" sheetId="130" r:id="rId6"/>
    <sheet name="Exh. DJG-9 Acct. 378.00" sheetId="132" r:id="rId7"/>
    <sheet name="Exh. DJG-10 Acct. 380.20,30" sheetId="134" r:id="rId8"/>
    <sheet name="Exh. DJG-11 Acct. 381.00" sheetId="136" r:id="rId9"/>
    <sheet name="Exh. DJG-12 Acct. 382.00" sheetId="13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Order1" hidden="1">255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hidden="1">#REF!</definedName>
    <definedName name="AccountTitles" localSheetId="7">'[1]General Info'!$A$3:$B$81</definedName>
    <definedName name="AccountTitles" localSheetId="8">'[1]General Info'!$A$3:$B$81</definedName>
    <definedName name="AccountTitles" localSheetId="9">'[1]General Info'!$A$3:$B$81</definedName>
    <definedName name="AccountTitles" localSheetId="1">'[1]General Info'!$A$3:$B$81</definedName>
    <definedName name="AccountTitles" localSheetId="4">'[1]General Info'!$A$3:$B$81</definedName>
    <definedName name="AccountTitles" localSheetId="5">'[1]General Info'!$A$3:$B$81</definedName>
    <definedName name="AccountTitles" localSheetId="6">'[1]General Info'!$A$3:$B$81</definedName>
    <definedName name="AccountTitles">'[2]General Info'!$A$3:$B$81</definedName>
    <definedName name="Deprate" localSheetId="7">[1]Deprate!$A$1:$S$155</definedName>
    <definedName name="Deprate" localSheetId="8">[1]Deprate!$A$1:$S$155</definedName>
    <definedName name="Deprate" localSheetId="9">[1]Deprate!$A$1:$S$155</definedName>
    <definedName name="Deprate" localSheetId="1">[1]Deprate!$A$1:$S$155</definedName>
    <definedName name="Deprate" localSheetId="4">[1]Deprate!$A$1:$S$155</definedName>
    <definedName name="Deprate" localSheetId="5">[1]Deprate!$A$1:$S$155</definedName>
    <definedName name="Deprate" localSheetId="6">[1]Deprate!$A$1:$S$155</definedName>
    <definedName name="Deprate">[2]Deprate!$A$1:$S$155</definedName>
    <definedName name="Deprate2004" localSheetId="7">'[1]Deprate 2004'!$A$1:$S$139</definedName>
    <definedName name="Deprate2004" localSheetId="8">'[1]Deprate 2004'!$A$1:$S$139</definedName>
    <definedName name="Deprate2004" localSheetId="9">'[1]Deprate 2004'!$A$1:$S$139</definedName>
    <definedName name="Deprate2004" localSheetId="1">'[1]Deprate 2004'!$A$1:$S$139</definedName>
    <definedName name="Deprate2004" localSheetId="4">'[1]Deprate 2004'!$A$1:$S$139</definedName>
    <definedName name="Deprate2004" localSheetId="5">'[1]Deprate 2004'!$A$1:$S$139</definedName>
    <definedName name="Deprate2004" localSheetId="6">'[1]Deprate 2004'!$A$1:$S$139</definedName>
    <definedName name="Deprate2004">'[2]Deprate 2004'!$A$1:$S$139</definedName>
    <definedName name="Deprate2009Order" localSheetId="7">#REF!</definedName>
    <definedName name="Deprate2009Order" localSheetId="8">#REF!</definedName>
    <definedName name="Deprate2009Order" localSheetId="9">#REF!</definedName>
    <definedName name="Deprate2009Order" localSheetId="1">#REF!</definedName>
    <definedName name="Deprate2009Order" localSheetId="4">#REF!</definedName>
    <definedName name="Deprate2009Order" localSheetId="5">#REF!</definedName>
    <definedName name="Deprate2009Order" localSheetId="6">#REF!</definedName>
    <definedName name="Deprate2009Order">#REF!</definedName>
    <definedName name="Deprate2009Order_Common" localSheetId="7">#REF!</definedName>
    <definedName name="Deprate2009Order_Common" localSheetId="8">#REF!</definedName>
    <definedName name="Deprate2009Order_Common" localSheetId="9">#REF!</definedName>
    <definedName name="Deprate2009Order_Common" localSheetId="1">#REF!</definedName>
    <definedName name="Deprate2009Order_Common" localSheetId="4">#REF!</definedName>
    <definedName name="Deprate2009Order_Common" localSheetId="5">#REF!</definedName>
    <definedName name="Deprate2009Order_Common" localSheetId="6">#REF!</definedName>
    <definedName name="Deprate2009Order_Common">#REF!</definedName>
    <definedName name="DeprateCommon" localSheetId="7">'[3]Deprate - Common'!$A$1:$S$13</definedName>
    <definedName name="DeprateCommon" localSheetId="8">'[3]Deprate - Common'!$A$1:$S$13</definedName>
    <definedName name="DeprateCommon" localSheetId="9">'[3]Deprate - Common'!$A$1:$S$13</definedName>
    <definedName name="DeprateCommon" localSheetId="1">'[3]Deprate - Common'!$A$1:$S$13</definedName>
    <definedName name="DeprateCommon" localSheetId="4">'[3]Deprate - Common'!$A$1:$S$13</definedName>
    <definedName name="DeprateCommon" localSheetId="5">'[3]Deprate - Common'!$A$1:$S$13</definedName>
    <definedName name="DeprateCommon" localSheetId="6">'[3]Deprate - Common'!$A$1:$S$13</definedName>
    <definedName name="DeprateCommon">'[4]Deprate - Common'!$A$1:$S$13</definedName>
    <definedName name="ExistingRates" localSheetId="7">'[1]Existing Rates'!$B$1:$P$260</definedName>
    <definedName name="ExistingRates" localSheetId="8">'[1]Existing Rates'!$B$1:$P$260</definedName>
    <definedName name="ExistingRates" localSheetId="9">'[1]Existing Rates'!$B$1:$P$260</definedName>
    <definedName name="ExistingRates" localSheetId="1">'[1]Existing Rates'!$B$1:$P$260</definedName>
    <definedName name="ExistingRates" localSheetId="4">'[1]Existing Rates'!$B$1:$P$260</definedName>
    <definedName name="ExistingRates" localSheetId="5">'[1]Existing Rates'!$B$1:$P$260</definedName>
    <definedName name="ExistingRates" localSheetId="6">'[1]Existing Rates'!$B$1:$P$260</definedName>
    <definedName name="ExistingRates">'[2]Existing Rates'!$B$1:$P$260</definedName>
    <definedName name="H_3">'[5]Index:H Adj'!$B$3:$B$46</definedName>
    <definedName name="OtherProductionGroups" localSheetId="7">'[1]General Info'!$G$21:$H$40</definedName>
    <definedName name="OtherProductionGroups" localSheetId="8">'[1]General Info'!$G$21:$H$40</definedName>
    <definedName name="OtherProductionGroups" localSheetId="9">'[1]General Info'!$G$21:$H$40</definedName>
    <definedName name="OtherProductionGroups" localSheetId="1">'[1]General Info'!$G$21:$H$40</definedName>
    <definedName name="OtherProductionGroups" localSheetId="4">'[1]General Info'!$G$21:$H$40</definedName>
    <definedName name="OtherProductionGroups" localSheetId="5">'[1]General Info'!$G$21:$H$40</definedName>
    <definedName name="OtherProductionGroups" localSheetId="6">'[1]General Info'!$G$21:$H$40</definedName>
    <definedName name="OtherProductionGroups">'[2]General Info'!$G$21:$H$40</definedName>
    <definedName name="_xlnm.Print_Area" localSheetId="7">'Exh. DJG-10 Acct. 380.20,30'!$A$1:$M$82</definedName>
    <definedName name="_xlnm.Print_Area" localSheetId="8">'Exh. DJG-11 Acct. 381.00'!$A$1:$M$93</definedName>
    <definedName name="_xlnm.Print_Area" localSheetId="9">'Exh. DJG-12 Acct. 382.00'!$A$1:$M$92</definedName>
    <definedName name="_xlnm.Print_Area" localSheetId="0">'Exh. DJG-3 Sum Accrual Adj'!$A$1:$T$11</definedName>
    <definedName name="_xlnm.Print_Area" localSheetId="1">'Exh. DJG-4 Parameter Comp'!$A$1:$G$18</definedName>
    <definedName name="_xlnm.Print_Area" localSheetId="4">'Exh. DJG-7 Acct. 376.20'!$A$1:$M$74</definedName>
    <definedName name="_xlnm.Print_Area" localSheetId="5">'Exh. DJG-8 Acct. 376.40'!$A$1:$M$91</definedName>
    <definedName name="_xlnm.Print_Area" localSheetId="6">'Exh. DJG-9 Acct. 378.00'!$A$1:$M$115</definedName>
    <definedName name="_xlnm.Print_Titles" localSheetId="7">'Exh. DJG-10 Acct. 380.20,30'!$1:$7</definedName>
    <definedName name="_xlnm.Print_Titles" localSheetId="8">'Exh. DJG-11 Acct. 381.00'!$1:$7</definedName>
    <definedName name="_xlnm.Print_Titles" localSheetId="9">'Exh. DJG-12 Acct. 382.00'!$1:$7</definedName>
    <definedName name="_xlnm.Print_Titles" localSheetId="1">'Exh. DJG-4 Parameter Comp'!$1:$7</definedName>
    <definedName name="_xlnm.Print_Titles" localSheetId="2">'Exh. DJG-5 Detail Rate Comp'!$1:$8</definedName>
    <definedName name="_xlnm.Print_Titles" localSheetId="3">'Exh. DJG-6 Rate Development'!$1:$8</definedName>
    <definedName name="_xlnm.Print_Titles" localSheetId="4">'Exh. DJG-7 Acct. 376.20'!$1:$7</definedName>
    <definedName name="_xlnm.Print_Titles" localSheetId="5">'Exh. DJG-8 Acct. 376.40'!$1:$7</definedName>
    <definedName name="_xlnm.Print_Titles" localSheetId="6">'Exh. DJG-9 Acct. 378.00'!$1:$7</definedName>
    <definedName name="ReserveCommon" localSheetId="7">#REF!</definedName>
    <definedName name="ReserveCommon" localSheetId="8">#REF!</definedName>
    <definedName name="ReserveCommon" localSheetId="9">#REF!</definedName>
    <definedName name="ReserveCommon" localSheetId="1">#REF!</definedName>
    <definedName name="ReserveCommon" localSheetId="4">#REF!</definedName>
    <definedName name="ReserveCommon" localSheetId="5">#REF!</definedName>
    <definedName name="ReserveCommon" localSheetId="6">#REF!</definedName>
    <definedName name="ReserveCommon">#REF!</definedName>
    <definedName name="ReserveControls" localSheetId="7">[6]Reserve!$A$5:$G$46</definedName>
    <definedName name="ReserveControls" localSheetId="8">[6]Reserve!$A$5:$G$46</definedName>
    <definedName name="ReserveControls" localSheetId="9">[6]Reserve!$A$5:$G$46</definedName>
    <definedName name="ReserveControls" localSheetId="1">[6]Reserve!$A$5:$G$46</definedName>
    <definedName name="ReserveControls" localSheetId="4">[6]Reserve!$A$5:$G$46</definedName>
    <definedName name="ReserveControls" localSheetId="5">[6]Reserve!$A$5:$G$46</definedName>
    <definedName name="ReserveControls" localSheetId="6">[6]Reserve!$A$5:$G$46</definedName>
    <definedName name="ReserveControls">[7]Reserve!$A$5:$G$46</definedName>
    <definedName name="ScheduleLookup" localSheetId="7">#REF!</definedName>
    <definedName name="ScheduleLookup" localSheetId="8">#REF!</definedName>
    <definedName name="ScheduleLookup" localSheetId="9">#REF!</definedName>
    <definedName name="ScheduleLookup" localSheetId="1">#REF!</definedName>
    <definedName name="ScheduleLookup" localSheetId="4">#REF!</definedName>
    <definedName name="ScheduleLookup" localSheetId="5">#REF!</definedName>
    <definedName name="ScheduleLookup" localSheetId="6">#REF!</definedName>
    <definedName name="ScheduleLookup">#REF!</definedName>
    <definedName name="SteamGroups" localSheetId="7">'[1]General Info'!$G$4:$H$12</definedName>
    <definedName name="SteamGroups" localSheetId="8">'[1]General Info'!$G$4:$H$12</definedName>
    <definedName name="SteamGroups" localSheetId="9">'[1]General Info'!$G$4:$H$12</definedName>
    <definedName name="SteamGroups" localSheetId="1">'[1]General Info'!$G$4:$H$12</definedName>
    <definedName name="SteamGroups" localSheetId="4">'[1]General Info'!$G$4:$H$12</definedName>
    <definedName name="SteamGroups" localSheetId="5">'[1]General Info'!$G$4:$H$12</definedName>
    <definedName name="SteamGroups" localSheetId="6">'[1]General Info'!$G$4:$H$12</definedName>
    <definedName name="SteamGroups">'[2]General Info'!$G$4:$H$12</definedName>
    <definedName name="TempLookup" localSheetId="7">#REF!</definedName>
    <definedName name="TempLookup" localSheetId="8">#REF!</definedName>
    <definedName name="TempLookup" localSheetId="9">#REF!</definedName>
    <definedName name="TempLookup" localSheetId="1">#REF!</definedName>
    <definedName name="TempLookup" localSheetId="4">#REF!</definedName>
    <definedName name="TempLookup" localSheetId="5">#REF!</definedName>
    <definedName name="TempLookup" localSheetId="6">#REF!</definedName>
    <definedName name="TempLookup">#REF!</definedName>
    <definedName name="TP_Footer_User" hidden="1">"Will Kane"</definedName>
    <definedName name="TP_Footer_Version" hidden="1">"v4.00"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DLC." localSheetId="7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8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9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1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4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5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6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25" l="1"/>
  <c r="P16" i="125"/>
  <c r="N16" i="125"/>
  <c r="N14" i="125"/>
  <c r="O14" i="125"/>
  <c r="P14" i="125"/>
  <c r="N15" i="125"/>
  <c r="O15" i="125"/>
  <c r="P15" i="125"/>
  <c r="O13" i="125"/>
  <c r="P13" i="125"/>
  <c r="N13" i="125"/>
  <c r="O12" i="125"/>
  <c r="P12" i="125"/>
  <c r="N12" i="125"/>
  <c r="N11" i="125"/>
  <c r="O11" i="125"/>
  <c r="P11" i="125"/>
  <c r="O10" i="125"/>
  <c r="P10" i="125"/>
  <c r="N10" i="125"/>
  <c r="M75" i="138" l="1"/>
  <c r="K75" i="138"/>
  <c r="M74" i="138"/>
  <c r="K74" i="138"/>
  <c r="M73" i="138"/>
  <c r="K73" i="138"/>
  <c r="M72" i="138"/>
  <c r="K72" i="138"/>
  <c r="M71" i="138"/>
  <c r="K71" i="138"/>
  <c r="M70" i="138"/>
  <c r="K70" i="138"/>
  <c r="M69" i="138"/>
  <c r="K69" i="138"/>
  <c r="M68" i="138"/>
  <c r="K68" i="138"/>
  <c r="M67" i="138"/>
  <c r="K67" i="138"/>
  <c r="M66" i="138"/>
  <c r="K66" i="138"/>
  <c r="M65" i="138"/>
  <c r="K65" i="138"/>
  <c r="M64" i="138"/>
  <c r="K64" i="138"/>
  <c r="M63" i="138"/>
  <c r="K63" i="138"/>
  <c r="M62" i="138"/>
  <c r="K62" i="138"/>
  <c r="M61" i="138"/>
  <c r="K61" i="138"/>
  <c r="M60" i="138"/>
  <c r="K60" i="138"/>
  <c r="M59" i="138"/>
  <c r="K59" i="138"/>
  <c r="M58" i="138"/>
  <c r="K58" i="138"/>
  <c r="M57" i="138"/>
  <c r="K57" i="138"/>
  <c r="M56" i="138"/>
  <c r="K56" i="138"/>
  <c r="M55" i="138"/>
  <c r="K55" i="138"/>
  <c r="M54" i="138"/>
  <c r="K54" i="138"/>
  <c r="M53" i="138"/>
  <c r="K53" i="138"/>
  <c r="M52" i="138"/>
  <c r="K52" i="138"/>
  <c r="M51" i="138"/>
  <c r="K51" i="138"/>
  <c r="M50" i="138"/>
  <c r="K50" i="138"/>
  <c r="M49" i="138"/>
  <c r="K49" i="138"/>
  <c r="M48" i="138"/>
  <c r="K48" i="138"/>
  <c r="M47" i="138"/>
  <c r="K47" i="138"/>
  <c r="M46" i="138"/>
  <c r="K46" i="138"/>
  <c r="M45" i="138"/>
  <c r="K45" i="138"/>
  <c r="M44" i="138"/>
  <c r="K44" i="138"/>
  <c r="M43" i="138"/>
  <c r="K43" i="138"/>
  <c r="M42" i="138"/>
  <c r="K42" i="138"/>
  <c r="M41" i="138"/>
  <c r="K41" i="138"/>
  <c r="M40" i="138"/>
  <c r="K40" i="138"/>
  <c r="M39" i="138"/>
  <c r="K39" i="138"/>
  <c r="M38" i="138"/>
  <c r="K38" i="138"/>
  <c r="M37" i="138"/>
  <c r="K37" i="138"/>
  <c r="M36" i="138"/>
  <c r="K36" i="138"/>
  <c r="M35" i="138"/>
  <c r="K35" i="138"/>
  <c r="M34" i="138"/>
  <c r="K34" i="138"/>
  <c r="M33" i="138"/>
  <c r="K33" i="138"/>
  <c r="M32" i="138"/>
  <c r="K32" i="138"/>
  <c r="M31" i="138"/>
  <c r="K31" i="138"/>
  <c r="M30" i="138"/>
  <c r="K30" i="138"/>
  <c r="M29" i="138"/>
  <c r="K29" i="138"/>
  <c r="M28" i="138"/>
  <c r="K28" i="138"/>
  <c r="M27" i="138"/>
  <c r="K27" i="138"/>
  <c r="M26" i="138"/>
  <c r="K26" i="138"/>
  <c r="M25" i="138"/>
  <c r="K25" i="138"/>
  <c r="M24" i="138"/>
  <c r="K24" i="138"/>
  <c r="M23" i="138"/>
  <c r="K23" i="138"/>
  <c r="M22" i="138"/>
  <c r="K22" i="138"/>
  <c r="M21" i="138"/>
  <c r="K21" i="138"/>
  <c r="M20" i="138"/>
  <c r="K20" i="138"/>
  <c r="M19" i="138"/>
  <c r="K19" i="138"/>
  <c r="M18" i="138"/>
  <c r="K18" i="138"/>
  <c r="M17" i="138"/>
  <c r="K17" i="138"/>
  <c r="M16" i="138"/>
  <c r="K16" i="138"/>
  <c r="M15" i="138"/>
  <c r="K15" i="138"/>
  <c r="M14" i="138"/>
  <c r="K14" i="138"/>
  <c r="M13" i="138"/>
  <c r="K13" i="138"/>
  <c r="M12" i="138"/>
  <c r="K12" i="138"/>
  <c r="M11" i="138"/>
  <c r="K11" i="138"/>
  <c r="M10" i="138"/>
  <c r="K10" i="138"/>
  <c r="M9" i="138"/>
  <c r="K9" i="138"/>
  <c r="N8" i="138"/>
  <c r="M8" i="138"/>
  <c r="K8" i="138"/>
  <c r="M82" i="136"/>
  <c r="K82" i="136"/>
  <c r="M76" i="136"/>
  <c r="K76" i="136"/>
  <c r="M75" i="136"/>
  <c r="K75" i="136"/>
  <c r="M74" i="136"/>
  <c r="K74" i="136"/>
  <c r="M73" i="136"/>
  <c r="K73" i="136"/>
  <c r="M72" i="136"/>
  <c r="K72" i="136"/>
  <c r="M71" i="136"/>
  <c r="K71" i="136"/>
  <c r="M70" i="136"/>
  <c r="K70" i="136"/>
  <c r="M69" i="136"/>
  <c r="K69" i="136"/>
  <c r="M68" i="136"/>
  <c r="K68" i="136"/>
  <c r="M67" i="136"/>
  <c r="K67" i="136"/>
  <c r="M66" i="136"/>
  <c r="K66" i="136"/>
  <c r="M65" i="136"/>
  <c r="K65" i="136"/>
  <c r="M64" i="136"/>
  <c r="K64" i="136"/>
  <c r="M63" i="136"/>
  <c r="K63" i="136"/>
  <c r="M62" i="136"/>
  <c r="K62" i="136"/>
  <c r="M61" i="136"/>
  <c r="K61" i="136"/>
  <c r="M60" i="136"/>
  <c r="K60" i="136"/>
  <c r="M59" i="136"/>
  <c r="K59" i="136"/>
  <c r="M58" i="136"/>
  <c r="K58" i="136"/>
  <c r="M57" i="136"/>
  <c r="K57" i="136"/>
  <c r="M56" i="136"/>
  <c r="K56" i="136"/>
  <c r="M55" i="136"/>
  <c r="K55" i="136"/>
  <c r="M54" i="136"/>
  <c r="K54" i="136"/>
  <c r="M53" i="136"/>
  <c r="K53" i="136"/>
  <c r="M52" i="136"/>
  <c r="K52" i="136"/>
  <c r="M51" i="136"/>
  <c r="K51" i="136"/>
  <c r="M50" i="136"/>
  <c r="K50" i="136"/>
  <c r="M49" i="136"/>
  <c r="K49" i="136"/>
  <c r="M48" i="136"/>
  <c r="K48" i="136"/>
  <c r="M47" i="136"/>
  <c r="K47" i="136"/>
  <c r="M46" i="136"/>
  <c r="K46" i="136"/>
  <c r="M45" i="136"/>
  <c r="K45" i="136"/>
  <c r="M44" i="136"/>
  <c r="K44" i="136"/>
  <c r="M43" i="136"/>
  <c r="K43" i="136"/>
  <c r="M42" i="136"/>
  <c r="K42" i="136"/>
  <c r="M41" i="136"/>
  <c r="K41" i="136"/>
  <c r="M40" i="136"/>
  <c r="K40" i="136"/>
  <c r="M39" i="136"/>
  <c r="K39" i="136"/>
  <c r="M38" i="136"/>
  <c r="K38" i="136"/>
  <c r="M37" i="136"/>
  <c r="K37" i="136"/>
  <c r="M36" i="136"/>
  <c r="K36" i="136"/>
  <c r="M35" i="136"/>
  <c r="K35" i="136"/>
  <c r="M34" i="136"/>
  <c r="K34" i="136"/>
  <c r="M33" i="136"/>
  <c r="K33" i="136"/>
  <c r="M32" i="136"/>
  <c r="K32" i="136"/>
  <c r="M31" i="136"/>
  <c r="K31" i="136"/>
  <c r="M30" i="136"/>
  <c r="K30" i="136"/>
  <c r="M29" i="136"/>
  <c r="K29" i="136"/>
  <c r="M28" i="136"/>
  <c r="K28" i="136"/>
  <c r="M27" i="136"/>
  <c r="K27" i="136"/>
  <c r="M26" i="136"/>
  <c r="K26" i="136"/>
  <c r="M25" i="136"/>
  <c r="K25" i="136"/>
  <c r="M24" i="136"/>
  <c r="K24" i="136"/>
  <c r="M23" i="136"/>
  <c r="K23" i="136"/>
  <c r="M22" i="136"/>
  <c r="K22" i="136"/>
  <c r="M21" i="136"/>
  <c r="K21" i="136"/>
  <c r="M20" i="136"/>
  <c r="K20" i="136"/>
  <c r="M19" i="136"/>
  <c r="K19" i="136"/>
  <c r="M18" i="136"/>
  <c r="K18" i="136"/>
  <c r="M17" i="136"/>
  <c r="K17" i="136"/>
  <c r="M16" i="136"/>
  <c r="K16" i="136"/>
  <c r="M15" i="136"/>
  <c r="K15" i="136"/>
  <c r="M14" i="136"/>
  <c r="K14" i="136"/>
  <c r="M13" i="136"/>
  <c r="K13" i="136"/>
  <c r="M12" i="136"/>
  <c r="K12" i="136"/>
  <c r="M11" i="136"/>
  <c r="K11" i="136"/>
  <c r="M10" i="136"/>
  <c r="K10" i="136"/>
  <c r="M9" i="136"/>
  <c r="K9" i="136"/>
  <c r="N8" i="136"/>
  <c r="M8" i="136"/>
  <c r="K8" i="136"/>
  <c r="M65" i="134"/>
  <c r="K65" i="134"/>
  <c r="M64" i="134"/>
  <c r="K64" i="134"/>
  <c r="M63" i="134"/>
  <c r="K63" i="134"/>
  <c r="M62" i="134"/>
  <c r="K62" i="134"/>
  <c r="M61" i="134"/>
  <c r="K61" i="134"/>
  <c r="M60" i="134"/>
  <c r="K60" i="134"/>
  <c r="M59" i="134"/>
  <c r="K59" i="134"/>
  <c r="M58" i="134"/>
  <c r="K58" i="134"/>
  <c r="M57" i="134"/>
  <c r="K57" i="134"/>
  <c r="M56" i="134"/>
  <c r="K56" i="134"/>
  <c r="M55" i="134"/>
  <c r="K55" i="134"/>
  <c r="M54" i="134"/>
  <c r="K54" i="134"/>
  <c r="M53" i="134"/>
  <c r="K53" i="134"/>
  <c r="M52" i="134"/>
  <c r="K52" i="134"/>
  <c r="M51" i="134"/>
  <c r="K51" i="134"/>
  <c r="M50" i="134"/>
  <c r="K50" i="134"/>
  <c r="M49" i="134"/>
  <c r="K49" i="134"/>
  <c r="M48" i="134"/>
  <c r="K48" i="134"/>
  <c r="M47" i="134"/>
  <c r="K47" i="134"/>
  <c r="M46" i="134"/>
  <c r="K46" i="134"/>
  <c r="M45" i="134"/>
  <c r="K45" i="134"/>
  <c r="M44" i="134"/>
  <c r="K44" i="134"/>
  <c r="M43" i="134"/>
  <c r="K43" i="134"/>
  <c r="M42" i="134"/>
  <c r="K42" i="134"/>
  <c r="M41" i="134"/>
  <c r="K41" i="134"/>
  <c r="M40" i="134"/>
  <c r="K40" i="134"/>
  <c r="M39" i="134"/>
  <c r="K39" i="134"/>
  <c r="M38" i="134"/>
  <c r="K38" i="134"/>
  <c r="M37" i="134"/>
  <c r="K37" i="134"/>
  <c r="M36" i="134"/>
  <c r="K36" i="134"/>
  <c r="M35" i="134"/>
  <c r="K35" i="134"/>
  <c r="M34" i="134"/>
  <c r="K34" i="134"/>
  <c r="M33" i="134"/>
  <c r="K33" i="134"/>
  <c r="M32" i="134"/>
  <c r="K32" i="134"/>
  <c r="M31" i="134"/>
  <c r="K31" i="134"/>
  <c r="M30" i="134"/>
  <c r="K30" i="134"/>
  <c r="M29" i="134"/>
  <c r="K29" i="134"/>
  <c r="M28" i="134"/>
  <c r="K28" i="134"/>
  <c r="M27" i="134"/>
  <c r="K27" i="134"/>
  <c r="M26" i="134"/>
  <c r="K26" i="134"/>
  <c r="M25" i="134"/>
  <c r="K25" i="134"/>
  <c r="M24" i="134"/>
  <c r="K24" i="134"/>
  <c r="M23" i="134"/>
  <c r="K23" i="134"/>
  <c r="M22" i="134"/>
  <c r="K22" i="134"/>
  <c r="M21" i="134"/>
  <c r="K21" i="134"/>
  <c r="M20" i="134"/>
  <c r="K20" i="134"/>
  <c r="M19" i="134"/>
  <c r="K19" i="134"/>
  <c r="M18" i="134"/>
  <c r="K18" i="134"/>
  <c r="M17" i="134"/>
  <c r="K17" i="134"/>
  <c r="M16" i="134"/>
  <c r="K16" i="134"/>
  <c r="M15" i="134"/>
  <c r="K15" i="134"/>
  <c r="M14" i="134"/>
  <c r="K14" i="134"/>
  <c r="M13" i="134"/>
  <c r="K13" i="134"/>
  <c r="M12" i="134"/>
  <c r="K12" i="134"/>
  <c r="M11" i="134"/>
  <c r="K11" i="134"/>
  <c r="M10" i="134"/>
  <c r="K10" i="134"/>
  <c r="M9" i="134"/>
  <c r="K9" i="134"/>
  <c r="N8" i="134"/>
  <c r="M8" i="134"/>
  <c r="K8" i="134"/>
  <c r="K71" i="134" s="1"/>
  <c r="K104" i="132"/>
  <c r="K74" i="132"/>
  <c r="M74" i="132"/>
  <c r="K75" i="132"/>
  <c r="M75" i="132"/>
  <c r="K76" i="132"/>
  <c r="M76" i="132"/>
  <c r="K77" i="132"/>
  <c r="M77" i="132"/>
  <c r="K78" i="132"/>
  <c r="M78" i="132"/>
  <c r="K79" i="132"/>
  <c r="M79" i="132"/>
  <c r="K80" i="132"/>
  <c r="M80" i="132"/>
  <c r="K81" i="132"/>
  <c r="M81" i="132"/>
  <c r="K82" i="132"/>
  <c r="M82" i="132"/>
  <c r="K83" i="132"/>
  <c r="M83" i="132"/>
  <c r="K84" i="132"/>
  <c r="M84" i="132"/>
  <c r="K85" i="132"/>
  <c r="M85" i="132"/>
  <c r="K86" i="132"/>
  <c r="M86" i="132"/>
  <c r="K87" i="132"/>
  <c r="M87" i="132"/>
  <c r="K88" i="132"/>
  <c r="M88" i="132"/>
  <c r="K89" i="132"/>
  <c r="M89" i="132"/>
  <c r="K90" i="132"/>
  <c r="M90" i="132"/>
  <c r="K91" i="132"/>
  <c r="M91" i="132"/>
  <c r="K92" i="132"/>
  <c r="M92" i="132"/>
  <c r="K93" i="132"/>
  <c r="M93" i="132"/>
  <c r="K94" i="132"/>
  <c r="M94" i="132"/>
  <c r="K95" i="132"/>
  <c r="M95" i="132"/>
  <c r="K96" i="132"/>
  <c r="M96" i="132"/>
  <c r="K97" i="132"/>
  <c r="M97" i="132"/>
  <c r="M98" i="132"/>
  <c r="K98" i="132"/>
  <c r="M73" i="132"/>
  <c r="K73" i="132"/>
  <c r="M72" i="132"/>
  <c r="K72" i="132"/>
  <c r="M71" i="132"/>
  <c r="K71" i="132"/>
  <c r="M70" i="132"/>
  <c r="K70" i="132"/>
  <c r="M69" i="132"/>
  <c r="K69" i="132"/>
  <c r="M68" i="132"/>
  <c r="K68" i="132"/>
  <c r="M67" i="132"/>
  <c r="K67" i="132"/>
  <c r="M66" i="132"/>
  <c r="K66" i="132"/>
  <c r="M65" i="132"/>
  <c r="K65" i="132"/>
  <c r="M64" i="132"/>
  <c r="K64" i="132"/>
  <c r="M63" i="132"/>
  <c r="K63" i="132"/>
  <c r="M62" i="132"/>
  <c r="K62" i="132"/>
  <c r="M61" i="132"/>
  <c r="K61" i="132"/>
  <c r="M60" i="132"/>
  <c r="K60" i="132"/>
  <c r="M59" i="132"/>
  <c r="K59" i="132"/>
  <c r="M58" i="132"/>
  <c r="K58" i="132"/>
  <c r="M57" i="132"/>
  <c r="K57" i="132"/>
  <c r="M56" i="132"/>
  <c r="K56" i="132"/>
  <c r="M55" i="132"/>
  <c r="K55" i="132"/>
  <c r="M54" i="132"/>
  <c r="K54" i="132"/>
  <c r="M53" i="132"/>
  <c r="K53" i="132"/>
  <c r="M52" i="132"/>
  <c r="K52" i="132"/>
  <c r="M51" i="132"/>
  <c r="K51" i="132"/>
  <c r="M50" i="132"/>
  <c r="K50" i="132"/>
  <c r="M49" i="132"/>
  <c r="K49" i="132"/>
  <c r="M48" i="132"/>
  <c r="K48" i="132"/>
  <c r="M47" i="132"/>
  <c r="K47" i="132"/>
  <c r="M46" i="132"/>
  <c r="K46" i="132"/>
  <c r="M45" i="132"/>
  <c r="K45" i="132"/>
  <c r="M44" i="132"/>
  <c r="K44" i="132"/>
  <c r="M43" i="132"/>
  <c r="K43" i="132"/>
  <c r="M42" i="132"/>
  <c r="K42" i="132"/>
  <c r="M41" i="132"/>
  <c r="K41" i="132"/>
  <c r="M40" i="132"/>
  <c r="K40" i="132"/>
  <c r="M39" i="132"/>
  <c r="K39" i="132"/>
  <c r="M38" i="132"/>
  <c r="K38" i="132"/>
  <c r="M37" i="132"/>
  <c r="K37" i="132"/>
  <c r="M36" i="132"/>
  <c r="K36" i="132"/>
  <c r="M35" i="132"/>
  <c r="K35" i="132"/>
  <c r="M34" i="132"/>
  <c r="K34" i="132"/>
  <c r="M33" i="132"/>
  <c r="K33" i="132"/>
  <c r="M32" i="132"/>
  <c r="K32" i="132"/>
  <c r="M31" i="132"/>
  <c r="K31" i="132"/>
  <c r="M30" i="132"/>
  <c r="K30" i="132"/>
  <c r="M29" i="132"/>
  <c r="K29" i="132"/>
  <c r="M28" i="132"/>
  <c r="K28" i="132"/>
  <c r="M27" i="132"/>
  <c r="K27" i="132"/>
  <c r="M26" i="132"/>
  <c r="K26" i="132"/>
  <c r="M25" i="132"/>
  <c r="K25" i="132"/>
  <c r="M24" i="132"/>
  <c r="K24" i="132"/>
  <c r="M23" i="132"/>
  <c r="K23" i="132"/>
  <c r="M22" i="132"/>
  <c r="K22" i="132"/>
  <c r="M21" i="132"/>
  <c r="K21" i="132"/>
  <c r="M20" i="132"/>
  <c r="K20" i="132"/>
  <c r="M19" i="132"/>
  <c r="K19" i="132"/>
  <c r="M18" i="132"/>
  <c r="K18" i="132"/>
  <c r="M17" i="132"/>
  <c r="K17" i="132"/>
  <c r="M16" i="132"/>
  <c r="K16" i="132"/>
  <c r="M15" i="132"/>
  <c r="K15" i="132"/>
  <c r="M14" i="132"/>
  <c r="K14" i="132"/>
  <c r="M13" i="132"/>
  <c r="K13" i="132"/>
  <c r="M12" i="132"/>
  <c r="K12" i="132"/>
  <c r="M11" i="132"/>
  <c r="K11" i="132"/>
  <c r="M10" i="132"/>
  <c r="K10" i="132"/>
  <c r="M9" i="132"/>
  <c r="K9" i="132"/>
  <c r="N8" i="132"/>
  <c r="M8" i="132"/>
  <c r="M104" i="132" s="1"/>
  <c r="K8" i="132"/>
  <c r="K56" i="130"/>
  <c r="M56" i="130"/>
  <c r="K57" i="130"/>
  <c r="M57" i="130"/>
  <c r="K58" i="130"/>
  <c r="M58" i="130"/>
  <c r="K59" i="130"/>
  <c r="M59" i="130"/>
  <c r="K60" i="130"/>
  <c r="M60" i="130"/>
  <c r="K61" i="130"/>
  <c r="M61" i="130"/>
  <c r="K62" i="130"/>
  <c r="M62" i="130"/>
  <c r="K63" i="130"/>
  <c r="M63" i="130"/>
  <c r="K64" i="130"/>
  <c r="M64" i="130"/>
  <c r="K65" i="130"/>
  <c r="M65" i="130"/>
  <c r="K66" i="130"/>
  <c r="M66" i="130"/>
  <c r="K67" i="130"/>
  <c r="M67" i="130"/>
  <c r="K68" i="130"/>
  <c r="M68" i="130"/>
  <c r="K69" i="130"/>
  <c r="M69" i="130"/>
  <c r="K70" i="130"/>
  <c r="M70" i="130"/>
  <c r="K71" i="130"/>
  <c r="M71" i="130"/>
  <c r="K72" i="130"/>
  <c r="M72" i="130"/>
  <c r="K73" i="130"/>
  <c r="M73" i="130"/>
  <c r="K74" i="130"/>
  <c r="M74" i="130"/>
  <c r="M55" i="130"/>
  <c r="K55" i="130"/>
  <c r="M54" i="130"/>
  <c r="K54" i="130"/>
  <c r="M53" i="130"/>
  <c r="K53" i="130"/>
  <c r="M52" i="130"/>
  <c r="K52" i="130"/>
  <c r="M51" i="130"/>
  <c r="K51" i="130"/>
  <c r="M50" i="130"/>
  <c r="K50" i="130"/>
  <c r="M49" i="130"/>
  <c r="K49" i="130"/>
  <c r="M48" i="130"/>
  <c r="K48" i="130"/>
  <c r="M47" i="130"/>
  <c r="K47" i="130"/>
  <c r="M46" i="130"/>
  <c r="K46" i="130"/>
  <c r="M45" i="130"/>
  <c r="K45" i="130"/>
  <c r="M44" i="130"/>
  <c r="K44" i="130"/>
  <c r="M43" i="130"/>
  <c r="K43" i="130"/>
  <c r="M42" i="130"/>
  <c r="K42" i="130"/>
  <c r="M41" i="130"/>
  <c r="K41" i="130"/>
  <c r="M40" i="130"/>
  <c r="K40" i="130"/>
  <c r="M39" i="130"/>
  <c r="K39" i="130"/>
  <c r="M38" i="130"/>
  <c r="K38" i="130"/>
  <c r="M37" i="130"/>
  <c r="K37" i="130"/>
  <c r="M36" i="130"/>
  <c r="K36" i="130"/>
  <c r="M35" i="130"/>
  <c r="K35" i="130"/>
  <c r="M34" i="130"/>
  <c r="K34" i="130"/>
  <c r="M33" i="130"/>
  <c r="K33" i="130"/>
  <c r="M32" i="130"/>
  <c r="K32" i="130"/>
  <c r="M31" i="130"/>
  <c r="K31" i="130"/>
  <c r="M30" i="130"/>
  <c r="K30" i="130"/>
  <c r="M29" i="130"/>
  <c r="K29" i="130"/>
  <c r="M28" i="130"/>
  <c r="K28" i="130"/>
  <c r="M27" i="130"/>
  <c r="K27" i="130"/>
  <c r="M26" i="130"/>
  <c r="K26" i="130"/>
  <c r="M25" i="130"/>
  <c r="K25" i="130"/>
  <c r="M24" i="130"/>
  <c r="K24" i="130"/>
  <c r="M23" i="130"/>
  <c r="K23" i="130"/>
  <c r="M22" i="130"/>
  <c r="K22" i="130"/>
  <c r="M21" i="130"/>
  <c r="K21" i="130"/>
  <c r="M20" i="130"/>
  <c r="K20" i="130"/>
  <c r="M19" i="130"/>
  <c r="K19" i="130"/>
  <c r="M18" i="130"/>
  <c r="K18" i="130"/>
  <c r="M17" i="130"/>
  <c r="K17" i="130"/>
  <c r="M16" i="130"/>
  <c r="K16" i="130"/>
  <c r="M15" i="130"/>
  <c r="K15" i="130"/>
  <c r="M14" i="130"/>
  <c r="K14" i="130"/>
  <c r="M13" i="130"/>
  <c r="K13" i="130"/>
  <c r="M12" i="130"/>
  <c r="K12" i="130"/>
  <c r="M11" i="130"/>
  <c r="K11" i="130"/>
  <c r="M10" i="130"/>
  <c r="K10" i="130"/>
  <c r="M9" i="130"/>
  <c r="K9" i="130"/>
  <c r="K80" i="130" s="1"/>
  <c r="N8" i="130"/>
  <c r="M8" i="130"/>
  <c r="M80" i="130" s="1"/>
  <c r="K8" i="130"/>
  <c r="K81" i="138" l="1"/>
  <c r="M81" i="138"/>
  <c r="K79" i="138"/>
  <c r="M79" i="138"/>
  <c r="K80" i="136"/>
  <c r="M80" i="136"/>
  <c r="M71" i="134"/>
  <c r="K69" i="134"/>
  <c r="M69" i="134"/>
  <c r="K102" i="132"/>
  <c r="M102" i="132"/>
  <c r="M78" i="130"/>
  <c r="K78" i="130"/>
  <c r="D11" i="14" l="1"/>
  <c r="F11" i="14"/>
  <c r="H11" i="14"/>
  <c r="Y11" i="14" s="1"/>
  <c r="J11" i="14"/>
  <c r="L11" i="14"/>
  <c r="AA11" i="14" s="1"/>
  <c r="N11" i="14"/>
  <c r="P11" i="14"/>
  <c r="AC11" i="14" s="1"/>
  <c r="Q11" i="14"/>
  <c r="AD11" i="14" s="1"/>
  <c r="S11" i="14"/>
  <c r="O15" i="9"/>
  <c r="Q15" i="9"/>
  <c r="O16" i="9"/>
  <c r="Q32" i="9"/>
  <c r="Q33" i="9"/>
  <c r="Q40" i="9"/>
  <c r="O41" i="9"/>
  <c r="Q41" i="9"/>
  <c r="O42" i="9"/>
  <c r="Q42" i="9"/>
  <c r="O70" i="9"/>
  <c r="Q70" i="9"/>
  <c r="Q81" i="9"/>
  <c r="Q82" i="9"/>
  <c r="Q83" i="9"/>
  <c r="Q84" i="9"/>
  <c r="Q85" i="9"/>
  <c r="Q86" i="9"/>
  <c r="Q87" i="9"/>
  <c r="Q88" i="9"/>
  <c r="Q89" i="9"/>
  <c r="O48" i="11"/>
  <c r="O35" i="11"/>
  <c r="E91" i="11"/>
  <c r="E76" i="11"/>
  <c r="E48" i="11"/>
  <c r="E35" i="11"/>
  <c r="E25" i="11"/>
  <c r="M59" i="11"/>
  <c r="Q59" i="11" s="1"/>
  <c r="V59" i="11" s="1"/>
  <c r="X59" i="11" s="1"/>
  <c r="O59" i="9" s="1"/>
  <c r="R11" i="125" s="1"/>
  <c r="M60" i="11"/>
  <c r="Q60" i="11" s="1"/>
  <c r="V60" i="11" s="1"/>
  <c r="M61" i="11"/>
  <c r="Q61" i="11" s="1"/>
  <c r="V61" i="11" s="1"/>
  <c r="X61" i="11" s="1"/>
  <c r="O61" i="9" s="1"/>
  <c r="R12" i="125" s="1"/>
  <c r="M62" i="11"/>
  <c r="Q62" i="11"/>
  <c r="V62" i="11" s="1"/>
  <c r="X62" i="11" s="1"/>
  <c r="O62" i="9" s="1"/>
  <c r="M63" i="11"/>
  <c r="Q63" i="11" s="1"/>
  <c r="V63" i="11" s="1"/>
  <c r="X63" i="11" s="1"/>
  <c r="O63" i="9" s="1"/>
  <c r="R13" i="125" s="1"/>
  <c r="M64" i="11"/>
  <c r="Q64" i="11" s="1"/>
  <c r="V64" i="11" s="1"/>
  <c r="X64" i="11" s="1"/>
  <c r="O64" i="9" s="1"/>
  <c r="R14" i="125" s="1"/>
  <c r="M65" i="11"/>
  <c r="Q65" i="11" s="1"/>
  <c r="V65" i="11" s="1"/>
  <c r="X65" i="11" s="1"/>
  <c r="O65" i="9" s="1"/>
  <c r="R15" i="125" s="1"/>
  <c r="M66" i="11"/>
  <c r="Q66" i="11" s="1"/>
  <c r="V66" i="11" s="1"/>
  <c r="X66" i="11" s="1"/>
  <c r="O66" i="9" s="1"/>
  <c r="M67" i="11"/>
  <c r="Q67" i="11" s="1"/>
  <c r="V67" i="11" s="1"/>
  <c r="X67" i="11" s="1"/>
  <c r="O67" i="9" s="1"/>
  <c r="M68" i="11"/>
  <c r="Q68" i="11" s="1"/>
  <c r="V68" i="11" s="1"/>
  <c r="X68" i="11" s="1"/>
  <c r="O68" i="9" s="1"/>
  <c r="R16" i="125" s="1"/>
  <c r="M69" i="11"/>
  <c r="Q69" i="11" s="1"/>
  <c r="V69" i="11" s="1"/>
  <c r="X69" i="11" s="1"/>
  <c r="O69" i="9" s="1"/>
  <c r="M38" i="11"/>
  <c r="Q38" i="11" s="1"/>
  <c r="V38" i="11" s="1"/>
  <c r="X38" i="11" s="1"/>
  <c r="O38" i="9" s="1"/>
  <c r="M39" i="11"/>
  <c r="Q39" i="11" s="1"/>
  <c r="V39" i="11" s="1"/>
  <c r="X39" i="11" s="1"/>
  <c r="O39" i="9" s="1"/>
  <c r="M40" i="11"/>
  <c r="Q40" i="11" s="1"/>
  <c r="V40" i="11" s="1"/>
  <c r="X40" i="11" s="1"/>
  <c r="O40" i="9" s="1"/>
  <c r="M41" i="11"/>
  <c r="Q41" i="11" s="1"/>
  <c r="V41" i="11" s="1"/>
  <c r="X41" i="11" s="1"/>
  <c r="M42" i="11"/>
  <c r="Q42" i="11" s="1"/>
  <c r="V42" i="11" s="1"/>
  <c r="X42" i="11" s="1"/>
  <c r="M15" i="11"/>
  <c r="Q15" i="11" s="1"/>
  <c r="V15" i="11" s="1"/>
  <c r="X15" i="11" s="1"/>
  <c r="M16" i="11"/>
  <c r="Q16" i="11" s="1"/>
  <c r="V16" i="11" s="1"/>
  <c r="X16" i="11" s="1"/>
  <c r="M17" i="11"/>
  <c r="Q17" i="11" s="1"/>
  <c r="V17" i="11" s="1"/>
  <c r="X17" i="11" s="1"/>
  <c r="O17" i="9" s="1"/>
  <c r="M18" i="11"/>
  <c r="Q18" i="11" s="1"/>
  <c r="V18" i="11" s="1"/>
  <c r="X18" i="11" s="1"/>
  <c r="O18" i="9" s="1"/>
  <c r="O76" i="11"/>
  <c r="M74" i="11"/>
  <c r="Q74" i="11" s="1"/>
  <c r="V74" i="11" s="1"/>
  <c r="X74" i="11" s="1"/>
  <c r="O74" i="9" s="1"/>
  <c r="M73" i="11"/>
  <c r="Q73" i="11" s="1"/>
  <c r="V73" i="11" s="1"/>
  <c r="X73" i="11" s="1"/>
  <c r="O73" i="9" s="1"/>
  <c r="M72" i="11"/>
  <c r="Q72" i="11" s="1"/>
  <c r="V72" i="11" s="1"/>
  <c r="X72" i="11" s="1"/>
  <c r="O72" i="9" s="1"/>
  <c r="M71" i="11"/>
  <c r="Q71" i="11" s="1"/>
  <c r="V71" i="11" s="1"/>
  <c r="X71" i="11" s="1"/>
  <c r="O71" i="9" s="1"/>
  <c r="M70" i="11"/>
  <c r="Q70" i="11" s="1"/>
  <c r="V70" i="11" s="1"/>
  <c r="X70" i="11" s="1"/>
  <c r="M58" i="11"/>
  <c r="Q58" i="11" s="1"/>
  <c r="V58" i="11" s="1"/>
  <c r="X58" i="11" s="1"/>
  <c r="O58" i="9" s="1"/>
  <c r="R10" i="125" s="1"/>
  <c r="M57" i="11"/>
  <c r="Q57" i="11" s="1"/>
  <c r="V57" i="11" s="1"/>
  <c r="M56" i="11"/>
  <c r="Q56" i="11" s="1"/>
  <c r="V56" i="11" s="1"/>
  <c r="V55" i="11"/>
  <c r="Q55" i="9" s="1"/>
  <c r="V55" i="9" s="1"/>
  <c r="M55" i="11"/>
  <c r="Q55" i="11" s="1"/>
  <c r="M47" i="11"/>
  <c r="Q47" i="11" s="1"/>
  <c r="V47" i="11" s="1"/>
  <c r="X47" i="11" s="1"/>
  <c r="O47" i="9" s="1"/>
  <c r="M46" i="11"/>
  <c r="Q46" i="11" s="1"/>
  <c r="V46" i="11" s="1"/>
  <c r="X46" i="11" s="1"/>
  <c r="O46" i="9" s="1"/>
  <c r="M45" i="11"/>
  <c r="Q45" i="11" s="1"/>
  <c r="V45" i="11" s="1"/>
  <c r="X45" i="11" s="1"/>
  <c r="O45" i="9" s="1"/>
  <c r="M44" i="11"/>
  <c r="Q44" i="11" s="1"/>
  <c r="V44" i="11" s="1"/>
  <c r="X44" i="11" s="1"/>
  <c r="O44" i="9" s="1"/>
  <c r="M43" i="11"/>
  <c r="Q43" i="11" s="1"/>
  <c r="V43" i="11" s="1"/>
  <c r="X43" i="11" s="1"/>
  <c r="O43" i="9" s="1"/>
  <c r="M34" i="11"/>
  <c r="Q34" i="11" s="1"/>
  <c r="V34" i="11" s="1"/>
  <c r="X34" i="11" s="1"/>
  <c r="O34" i="9" s="1"/>
  <c r="M33" i="11"/>
  <c r="Q33" i="11" s="1"/>
  <c r="V33" i="11" s="1"/>
  <c r="X33" i="11" s="1"/>
  <c r="O33" i="9" s="1"/>
  <c r="M32" i="11"/>
  <c r="Q32" i="11" s="1"/>
  <c r="V32" i="11" s="1"/>
  <c r="X32" i="11" s="1"/>
  <c r="O32" i="9" s="1"/>
  <c r="V31" i="11"/>
  <c r="V35" i="11" s="1"/>
  <c r="Q35" i="9" s="1"/>
  <c r="M31" i="11"/>
  <c r="M35" i="11" s="1"/>
  <c r="X56" i="11" l="1"/>
  <c r="O56" i="9" s="1"/>
  <c r="T56" i="9" s="1"/>
  <c r="Q56" i="9"/>
  <c r="V56" i="9" s="1"/>
  <c r="O50" i="11"/>
  <c r="Q63" i="9"/>
  <c r="T13" i="125" s="1"/>
  <c r="Q62" i="9"/>
  <c r="E50" i="11"/>
  <c r="X57" i="11"/>
  <c r="O57" i="9" s="1"/>
  <c r="T57" i="9" s="1"/>
  <c r="Q57" i="9"/>
  <c r="V57" i="9" s="1"/>
  <c r="Q61" i="9"/>
  <c r="T12" i="125" s="1"/>
  <c r="Q18" i="9"/>
  <c r="X60" i="11"/>
  <c r="O60" i="9" s="1"/>
  <c r="T60" i="9" s="1"/>
  <c r="Q60" i="9"/>
  <c r="V60" i="9" s="1"/>
  <c r="Q31" i="9"/>
  <c r="Q47" i="9"/>
  <c r="Q16" i="9"/>
  <c r="Q65" i="9"/>
  <c r="T15" i="125" s="1"/>
  <c r="Q64" i="9"/>
  <c r="T14" i="125" s="1"/>
  <c r="Q59" i="9"/>
  <c r="T11" i="125" s="1"/>
  <c r="Q58" i="9"/>
  <c r="T10" i="125" s="1"/>
  <c r="Q74" i="9"/>
  <c r="Q68" i="9"/>
  <c r="T16" i="125" s="1"/>
  <c r="Q45" i="9"/>
  <c r="Q39" i="9"/>
  <c r="Q73" i="9"/>
  <c r="Q67" i="9"/>
  <c r="Q44" i="9"/>
  <c r="Q38" i="9"/>
  <c r="Q72" i="9"/>
  <c r="Q66" i="9"/>
  <c r="Q43" i="9"/>
  <c r="Q17" i="9"/>
  <c r="M48" i="11"/>
  <c r="M50" i="11" s="1"/>
  <c r="E94" i="11"/>
  <c r="Q48" i="11"/>
  <c r="Q71" i="9"/>
  <c r="Q34" i="9"/>
  <c r="Q69" i="9"/>
  <c r="Q46" i="9"/>
  <c r="V48" i="11"/>
  <c r="V76" i="11"/>
  <c r="X55" i="11"/>
  <c r="O55" i="9" s="1"/>
  <c r="T55" i="9" s="1"/>
  <c r="Q76" i="11"/>
  <c r="M76" i="11"/>
  <c r="K76" i="11" s="1"/>
  <c r="Q31" i="11"/>
  <c r="Q35" i="11" s="1"/>
  <c r="X31" i="11"/>
  <c r="O31" i="9" s="1"/>
  <c r="Q50" i="11" l="1"/>
  <c r="X76" i="11"/>
  <c r="O76" i="9" s="1"/>
  <c r="M8" i="14" s="1"/>
  <c r="Q76" i="9"/>
  <c r="O8" i="14" s="1"/>
  <c r="AB8" i="14" s="1"/>
  <c r="V50" i="11"/>
  <c r="Q50" i="9" s="1"/>
  <c r="O7" i="14" s="1"/>
  <c r="AB7" i="14" s="1"/>
  <c r="Q48" i="9"/>
  <c r="S76" i="11"/>
  <c r="M76" i="9" l="1"/>
  <c r="K8" i="14" s="1"/>
  <c r="Z8" i="14" s="1"/>
  <c r="T62" i="9"/>
  <c r="V62" i="9"/>
  <c r="T63" i="9"/>
  <c r="V63" i="9"/>
  <c r="T65" i="9"/>
  <c r="V65" i="9"/>
  <c r="T66" i="9"/>
  <c r="V66" i="9"/>
  <c r="T67" i="9"/>
  <c r="V67" i="9"/>
  <c r="T68" i="9"/>
  <c r="V68" i="9"/>
  <c r="T69" i="9"/>
  <c r="V69" i="9"/>
  <c r="T70" i="9"/>
  <c r="V70" i="9"/>
  <c r="T71" i="9"/>
  <c r="V71" i="9"/>
  <c r="T72" i="9"/>
  <c r="V72" i="9"/>
  <c r="M48" i="9"/>
  <c r="E48" i="9"/>
  <c r="M35" i="9"/>
  <c r="M50" i="9" s="1"/>
  <c r="K7" i="14" s="1"/>
  <c r="Z7" i="14" s="1"/>
  <c r="E35" i="9"/>
  <c r="E50" i="9" s="1"/>
  <c r="C7" i="14" s="1"/>
  <c r="E76" i="9"/>
  <c r="C8" i="14" s="1"/>
  <c r="V74" i="9"/>
  <c r="T74" i="9"/>
  <c r="V73" i="9"/>
  <c r="T73" i="9"/>
  <c r="V61" i="9"/>
  <c r="T61" i="9"/>
  <c r="V59" i="9"/>
  <c r="T59" i="9"/>
  <c r="V58" i="9"/>
  <c r="T58" i="9"/>
  <c r="I76" i="9"/>
  <c r="G8" i="14" s="1"/>
  <c r="X8" i="14" s="1"/>
  <c r="I35" i="9" l="1"/>
  <c r="I48" i="9"/>
  <c r="G48" i="9" s="1"/>
  <c r="K48" i="9"/>
  <c r="K35" i="9"/>
  <c r="K76" i="9"/>
  <c r="K50" i="9"/>
  <c r="I7" i="14" s="1"/>
  <c r="V76" i="9"/>
  <c r="T8" i="14" s="1"/>
  <c r="AE8" i="14" s="1"/>
  <c r="G76" i="9"/>
  <c r="E8" i="14" s="1"/>
  <c r="T76" i="9" l="1"/>
  <c r="R8" i="14" s="1"/>
  <c r="I8" i="14"/>
  <c r="G35" i="9"/>
  <c r="I50" i="9"/>
  <c r="G7" i="14" s="1"/>
  <c r="X7" i="14" s="1"/>
  <c r="G50" i="9" l="1"/>
  <c r="E7" i="14" s="1"/>
  <c r="V31" i="9"/>
  <c r="M91" i="9"/>
  <c r="K9" i="14" s="1"/>
  <c r="Z9" i="14" s="1"/>
  <c r="E91" i="9"/>
  <c r="C9" i="14" s="1"/>
  <c r="V45" i="9" l="1"/>
  <c r="V40" i="9"/>
  <c r="V44" i="9"/>
  <c r="V39" i="9"/>
  <c r="I91" i="9"/>
  <c r="G9" i="14" s="1"/>
  <c r="X9" i="14" s="1"/>
  <c r="K91" i="9"/>
  <c r="I9" i="14" s="1"/>
  <c r="T40" i="9" l="1"/>
  <c r="T45" i="9"/>
  <c r="T44" i="9"/>
  <c r="T39" i="9"/>
  <c r="G91" i="9"/>
  <c r="E9" i="14" s="1"/>
  <c r="I25" i="9"/>
  <c r="G6" i="14" s="1"/>
  <c r="X6" i="14" s="1"/>
  <c r="I94" i="9" l="1"/>
  <c r="G11" i="14" s="1"/>
  <c r="X11" i="14" s="1"/>
  <c r="O91" i="11" l="1"/>
  <c r="O25" i="11"/>
  <c r="M82" i="11"/>
  <c r="Q82" i="11" s="1"/>
  <c r="M83" i="11"/>
  <c r="Q83" i="11" s="1"/>
  <c r="M84" i="11"/>
  <c r="Q84" i="11" s="1"/>
  <c r="M85" i="11"/>
  <c r="Q85" i="11" s="1"/>
  <c r="V47" i="9"/>
  <c r="M86" i="11"/>
  <c r="Q86" i="11" s="1"/>
  <c r="M87" i="11"/>
  <c r="Q87" i="11" s="1"/>
  <c r="V50" i="9" s="1"/>
  <c r="T7" i="14" s="1"/>
  <c r="AE7" i="14" s="1"/>
  <c r="M88" i="11"/>
  <c r="Q88" i="11" s="1"/>
  <c r="M12" i="11"/>
  <c r="Q12" i="11" s="1"/>
  <c r="V12" i="11" s="1"/>
  <c r="Q12" i="9" s="1"/>
  <c r="M13" i="11"/>
  <c r="Q13" i="11" s="1"/>
  <c r="V13" i="11" s="1"/>
  <c r="Q13" i="9" s="1"/>
  <c r="M14" i="11"/>
  <c r="Q14" i="11" s="1"/>
  <c r="V14" i="11" s="1"/>
  <c r="Q14" i="9" s="1"/>
  <c r="M19" i="11"/>
  <c r="Q19" i="11" s="1"/>
  <c r="V19" i="11" s="1"/>
  <c r="Q19" i="9" s="1"/>
  <c r="M20" i="11"/>
  <c r="M21" i="11"/>
  <c r="Q21" i="11" s="1"/>
  <c r="V21" i="11" s="1"/>
  <c r="M22" i="11"/>
  <c r="Q22" i="11" s="1"/>
  <c r="V22" i="11" s="1"/>
  <c r="M89" i="11"/>
  <c r="M23" i="11"/>
  <c r="Q23" i="11" s="1"/>
  <c r="M81" i="11"/>
  <c r="Q81" i="11" s="1"/>
  <c r="M11" i="11"/>
  <c r="Q11" i="11" s="1"/>
  <c r="V11" i="11" l="1"/>
  <c r="X11" i="11" s="1"/>
  <c r="O11" i="9" s="1"/>
  <c r="V18" i="9"/>
  <c r="Q22" i="9"/>
  <c r="V17" i="9"/>
  <c r="Q21" i="9"/>
  <c r="O94" i="11"/>
  <c r="Q20" i="11"/>
  <c r="Q25" i="11" s="1"/>
  <c r="V43" i="9"/>
  <c r="V84" i="9"/>
  <c r="V42" i="9"/>
  <c r="V34" i="9"/>
  <c r="V46" i="9"/>
  <c r="V41" i="9"/>
  <c r="V83" i="9"/>
  <c r="V33" i="9"/>
  <c r="V82" i="9"/>
  <c r="X88" i="11"/>
  <c r="V88" i="9"/>
  <c r="X87" i="11"/>
  <c r="O87" i="9" s="1"/>
  <c r="V87" i="9"/>
  <c r="X85" i="11"/>
  <c r="O85" i="9" s="1"/>
  <c r="V85" i="9"/>
  <c r="X86" i="11"/>
  <c r="V86" i="9"/>
  <c r="T47" i="9"/>
  <c r="X19" i="11"/>
  <c r="O19" i="9" s="1"/>
  <c r="X22" i="11"/>
  <c r="O22" i="9" s="1"/>
  <c r="X14" i="11"/>
  <c r="O14" i="9" s="1"/>
  <c r="X21" i="11"/>
  <c r="O21" i="9" s="1"/>
  <c r="X13" i="11"/>
  <c r="O13" i="9" s="1"/>
  <c r="X12" i="11"/>
  <c r="O12" i="9" s="1"/>
  <c r="X84" i="11"/>
  <c r="O84" i="9" s="1"/>
  <c r="X83" i="11"/>
  <c r="X81" i="11"/>
  <c r="V81" i="9"/>
  <c r="X82" i="11"/>
  <c r="Q11" i="9"/>
  <c r="M91" i="11"/>
  <c r="M25" i="11"/>
  <c r="V23" i="11"/>
  <c r="Q23" i="9" s="1"/>
  <c r="Q89" i="11"/>
  <c r="T32" i="9" l="1"/>
  <c r="O82" i="9"/>
  <c r="O88" i="9"/>
  <c r="T88" i="9" s="1"/>
  <c r="T33" i="9"/>
  <c r="O83" i="9"/>
  <c r="T83" i="9" s="1"/>
  <c r="T31" i="9"/>
  <c r="O81" i="9"/>
  <c r="T81" i="9" s="1"/>
  <c r="O86" i="9"/>
  <c r="T86" i="9" s="1"/>
  <c r="K48" i="11"/>
  <c r="K50" i="11"/>
  <c r="K35" i="11"/>
  <c r="V20" i="11"/>
  <c r="Q20" i="9" s="1"/>
  <c r="T46" i="9"/>
  <c r="T41" i="9"/>
  <c r="T18" i="9"/>
  <c r="V32" i="9"/>
  <c r="V35" i="9" s="1"/>
  <c r="T17" i="9"/>
  <c r="T87" i="9"/>
  <c r="T85" i="9"/>
  <c r="T38" i="9"/>
  <c r="T43" i="9"/>
  <c r="V19" i="9"/>
  <c r="T42" i="9"/>
  <c r="T34" i="9"/>
  <c r="V38" i="9"/>
  <c r="V48" i="9" s="1"/>
  <c r="T82" i="9"/>
  <c r="T84" i="9"/>
  <c r="Q91" i="11"/>
  <c r="X23" i="11"/>
  <c r="O23" i="9" s="1"/>
  <c r="V25" i="11" l="1"/>
  <c r="Q25" i="9" s="1"/>
  <c r="O6" i="14" s="1"/>
  <c r="AB6" i="14" s="1"/>
  <c r="M94" i="11"/>
  <c r="Q94" i="11"/>
  <c r="V16" i="9"/>
  <c r="X48" i="11"/>
  <c r="O48" i="9" s="1"/>
  <c r="T48" i="9" s="1"/>
  <c r="X20" i="11"/>
  <c r="O20" i="9" s="1"/>
  <c r="T19" i="9"/>
  <c r="X89" i="11"/>
  <c r="V89" i="9"/>
  <c r="V91" i="11"/>
  <c r="Q91" i="9" s="1"/>
  <c r="O9" i="14" s="1"/>
  <c r="AB9" i="14" s="1"/>
  <c r="S25" i="11"/>
  <c r="O89" i="9" l="1"/>
  <c r="T89" i="9" s="1"/>
  <c r="S48" i="11"/>
  <c r="T16" i="9"/>
  <c r="X35" i="11"/>
  <c r="O35" i="9" s="1"/>
  <c r="T35" i="9" s="1"/>
  <c r="S35" i="11"/>
  <c r="V91" i="9"/>
  <c r="T9" i="14" s="1"/>
  <c r="AE9" i="14" s="1"/>
  <c r="S91" i="11"/>
  <c r="X50" i="11" l="1"/>
  <c r="O50" i="9" s="1"/>
  <c r="V94" i="11"/>
  <c r="S50" i="11"/>
  <c r="K91" i="11"/>
  <c r="X91" i="11"/>
  <c r="O91" i="9" s="1"/>
  <c r="M9" i="14" s="1"/>
  <c r="K25" i="11"/>
  <c r="X25" i="11"/>
  <c r="O25" i="9" s="1"/>
  <c r="M6" i="14" s="1"/>
  <c r="M7" i="14" l="1"/>
  <c r="T50" i="9"/>
  <c r="R7" i="14" s="1"/>
  <c r="Q94" i="9"/>
  <c r="O11" i="14" s="1"/>
  <c r="AB11" i="14" s="1"/>
  <c r="V64" i="9"/>
  <c r="T91" i="9"/>
  <c r="R9" i="14" s="1"/>
  <c r="M57" i="128" l="1"/>
  <c r="K57" i="128"/>
  <c r="M56" i="128"/>
  <c r="K56" i="128"/>
  <c r="M55" i="128"/>
  <c r="K55" i="128"/>
  <c r="M54" i="128"/>
  <c r="K54" i="128"/>
  <c r="M53" i="128"/>
  <c r="K53" i="128"/>
  <c r="M52" i="128"/>
  <c r="K52" i="128"/>
  <c r="M51" i="128"/>
  <c r="K51" i="128"/>
  <c r="M50" i="128"/>
  <c r="K50" i="128"/>
  <c r="M49" i="128"/>
  <c r="K49" i="128"/>
  <c r="M48" i="128"/>
  <c r="K48" i="128"/>
  <c r="M47" i="128"/>
  <c r="K47" i="128"/>
  <c r="M46" i="128"/>
  <c r="K46" i="128"/>
  <c r="M45" i="128"/>
  <c r="K45" i="128"/>
  <c r="M44" i="128"/>
  <c r="K44" i="128"/>
  <c r="M43" i="128"/>
  <c r="K43" i="128"/>
  <c r="M42" i="128"/>
  <c r="K42" i="128"/>
  <c r="M41" i="128"/>
  <c r="K41" i="128"/>
  <c r="M40" i="128"/>
  <c r="K40" i="128"/>
  <c r="M39" i="128"/>
  <c r="K39" i="128"/>
  <c r="M38" i="128"/>
  <c r="K38" i="128"/>
  <c r="M37" i="128"/>
  <c r="K37" i="128"/>
  <c r="M36" i="128"/>
  <c r="K36" i="128"/>
  <c r="M35" i="128"/>
  <c r="K35" i="128"/>
  <c r="M34" i="128"/>
  <c r="K34" i="128"/>
  <c r="M33" i="128"/>
  <c r="K33" i="128"/>
  <c r="M32" i="128"/>
  <c r="K32" i="128"/>
  <c r="M31" i="128"/>
  <c r="K31" i="128"/>
  <c r="M30" i="128"/>
  <c r="K30" i="128"/>
  <c r="M29" i="128"/>
  <c r="K29" i="128"/>
  <c r="M28" i="128"/>
  <c r="K28" i="128"/>
  <c r="M27" i="128"/>
  <c r="K27" i="128"/>
  <c r="M26" i="128"/>
  <c r="K26" i="128"/>
  <c r="M25" i="128"/>
  <c r="K25" i="128"/>
  <c r="M24" i="128"/>
  <c r="K24" i="128"/>
  <c r="M23" i="128"/>
  <c r="K23" i="128"/>
  <c r="M22" i="128"/>
  <c r="K22" i="128"/>
  <c r="M21" i="128"/>
  <c r="K21" i="128"/>
  <c r="M20" i="128"/>
  <c r="K20" i="128"/>
  <c r="M19" i="128"/>
  <c r="K19" i="128"/>
  <c r="M18" i="128"/>
  <c r="K18" i="128"/>
  <c r="M17" i="128"/>
  <c r="K17" i="128"/>
  <c r="M16" i="128"/>
  <c r="K16" i="128"/>
  <c r="M15" i="128"/>
  <c r="K15" i="128"/>
  <c r="M14" i="128"/>
  <c r="K14" i="128"/>
  <c r="M13" i="128"/>
  <c r="K13" i="128"/>
  <c r="M12" i="128"/>
  <c r="K12" i="128"/>
  <c r="M11" i="128"/>
  <c r="K11" i="128"/>
  <c r="M10" i="128"/>
  <c r="K10" i="128"/>
  <c r="M9" i="128"/>
  <c r="K9" i="128"/>
  <c r="N8" i="128"/>
  <c r="M8" i="128"/>
  <c r="K8" i="128"/>
  <c r="M63" i="128" l="1"/>
  <c r="K63" i="128"/>
  <c r="K61" i="128"/>
  <c r="M61" i="128"/>
  <c r="K94" i="11" l="1"/>
  <c r="V11" i="9" l="1"/>
  <c r="V12" i="9"/>
  <c r="V21" i="9"/>
  <c r="V22" i="9"/>
  <c r="X94" i="11" l="1"/>
  <c r="O94" i="9" s="1"/>
  <c r="M11" i="14" s="1"/>
  <c r="S94" i="11"/>
  <c r="T64" i="9" l="1"/>
  <c r="V13" i="9"/>
  <c r="V14" i="9"/>
  <c r="V15" i="9"/>
  <c r="V20" i="9"/>
  <c r="V23" i="9"/>
  <c r="T15" i="9" l="1"/>
  <c r="T22" i="9" l="1"/>
  <c r="T23" i="9"/>
  <c r="T20" i="9"/>
  <c r="T11" i="9"/>
  <c r="T21" i="9"/>
  <c r="T14" i="9"/>
  <c r="T12" i="9"/>
  <c r="T13" i="9"/>
  <c r="E25" i="9" l="1"/>
  <c r="C6" i="14" l="1"/>
  <c r="E94" i="9"/>
  <c r="C11" i="14" s="1"/>
  <c r="G25" i="9"/>
  <c r="E6" i="14" s="1"/>
  <c r="M25" i="9"/>
  <c r="K6" i="14" s="1"/>
  <c r="Z6" i="14" s="1"/>
  <c r="M94" i="9" l="1"/>
  <c r="K11" i="14" s="1"/>
  <c r="G94" i="9"/>
  <c r="E11" i="14" s="1"/>
  <c r="V25" i="9"/>
  <c r="T6" i="14" s="1"/>
  <c r="AE6" i="14" s="1"/>
  <c r="K25" i="9"/>
  <c r="I6" i="14" s="1"/>
  <c r="Z11" i="14" l="1"/>
  <c r="V94" i="9"/>
  <c r="T11" i="14" s="1"/>
  <c r="AE11" i="14" s="1"/>
  <c r="K94" i="9"/>
  <c r="I11" i="14" s="1"/>
  <c r="T25" i="9"/>
  <c r="R6" i="14" s="1"/>
  <c r="T94" i="9" l="1"/>
  <c r="R11" i="14" s="1"/>
</calcChain>
</file>

<file path=xl/sharedStrings.xml><?xml version="1.0" encoding="utf-8"?>
<sst xmlns="http://schemas.openxmlformats.org/spreadsheetml/2006/main" count="581" uniqueCount="160">
  <si>
    <t>Account</t>
  </si>
  <si>
    <t>No.</t>
  </si>
  <si>
    <t>Description</t>
  </si>
  <si>
    <t>Rate</t>
  </si>
  <si>
    <t>Annual</t>
  </si>
  <si>
    <t>Accrual</t>
  </si>
  <si>
    <t>Salvage</t>
  </si>
  <si>
    <t>Reserve</t>
  </si>
  <si>
    <t>-</t>
  </si>
  <si>
    <t>Book</t>
  </si>
  <si>
    <t>Future</t>
  </si>
  <si>
    <t>Base</t>
  </si>
  <si>
    <t>Accruals</t>
  </si>
  <si>
    <t>Life</t>
  </si>
  <si>
    <t>Remaining</t>
  </si>
  <si>
    <t xml:space="preserve">Depreciable </t>
  </si>
  <si>
    <t>Net</t>
  </si>
  <si>
    <t>[1]</t>
  </si>
  <si>
    <t>[2]</t>
  </si>
  <si>
    <t>[3]</t>
  </si>
  <si>
    <t>[4]</t>
  </si>
  <si>
    <t>[5]</t>
  </si>
  <si>
    <t>[6]</t>
  </si>
  <si>
    <t>[7]</t>
  </si>
  <si>
    <t>[8]</t>
  </si>
  <si>
    <t>Plant</t>
  </si>
  <si>
    <t>Total</t>
  </si>
  <si>
    <t>[9]</t>
  </si>
  <si>
    <t>SQ</t>
  </si>
  <si>
    <t>Iowa Curve</t>
  </si>
  <si>
    <t>Type</t>
  </si>
  <si>
    <t>AL</t>
  </si>
  <si>
    <t>[2] Average life and Iowa curve shape developed through actuarial analysis and professional judgment</t>
  </si>
  <si>
    <t>[4] = [1]*(1-[3])</t>
  </si>
  <si>
    <t>[6] = [4] - [5]</t>
  </si>
  <si>
    <t>[7] Composite remaining life based on Iowa cuve in [2]; see remaining life exhibit for detailed calculations</t>
  </si>
  <si>
    <t>R3</t>
  </si>
  <si>
    <t>R2</t>
  </si>
  <si>
    <t>R0.5</t>
  </si>
  <si>
    <t>Adjustment</t>
  </si>
  <si>
    <t>Age</t>
  </si>
  <si>
    <t>Exposures</t>
  </si>
  <si>
    <t>Observed Life</t>
  </si>
  <si>
    <t>(Years)</t>
  </si>
  <si>
    <t>(Dollars)</t>
  </si>
  <si>
    <t>Table (OLT)</t>
  </si>
  <si>
    <t>SSD</t>
  </si>
  <si>
    <t>Sum of Squared Differences</t>
  </si>
  <si>
    <t>[1] Age in years using half-year convention</t>
  </si>
  <si>
    <t>[2] Dollars exposed to retirement at the beginning of each age interval</t>
  </si>
  <si>
    <t>[3] Observed life table based on the Company's property records.  These numbers form the original survivor curve.</t>
  </si>
  <si>
    <t>[4] The Company's selected Iowa curve to be fitted to the OLT.</t>
  </si>
  <si>
    <t>[5] My selected Iowa curve to be fitted to the OLT.</t>
  </si>
  <si>
    <t xml:space="preserve">[6] = ([4] - [3])^2.  This is the squared difference between each point on the Company's curve and the observed survivor curve.  </t>
  </si>
  <si>
    <t xml:space="preserve">[7] = ([5] - [3])^2.  This is the squared difference between each point on my curve and the observed survivor curve.  </t>
  </si>
  <si>
    <t>[8] = Sum of squared differences.  The smallest SSD represents the best mathematical fit.</t>
  </si>
  <si>
    <t>[5] Company depreciation study</t>
  </si>
  <si>
    <t>[1] Company depreciation study</t>
  </si>
  <si>
    <t>L1</t>
  </si>
  <si>
    <t>[3] Net salvage for mass property accounts developed through statistical analysis and professional judgment</t>
  </si>
  <si>
    <t>Current Parameters</t>
  </si>
  <si>
    <t>[1], [2], [3] From Company depreciation study</t>
  </si>
  <si>
    <t>[5] = [4] - [3]</t>
  </si>
  <si>
    <t>Function</t>
  </si>
  <si>
    <t>Distribution</t>
  </si>
  <si>
    <t>General</t>
  </si>
  <si>
    <t>TOTAL PLANT STUDIED</t>
  </si>
  <si>
    <t>General Plant</t>
  </si>
  <si>
    <t>Distribution Plant</t>
  </si>
  <si>
    <t>Total Distribution Plant</t>
  </si>
  <si>
    <t>Total General Plant</t>
  </si>
  <si>
    <t>R4</t>
  </si>
  <si>
    <t>S1</t>
  </si>
  <si>
    <t>S0</t>
  </si>
  <si>
    <t>S2.5</t>
  </si>
  <si>
    <t>S1.5</t>
  </si>
  <si>
    <t>SSD for Truncated OLT Curve (Up to 1% of Beginning Exposures)</t>
  </si>
  <si>
    <t>R2.5</t>
  </si>
  <si>
    <t>[4] From Exhibit DJG-5.</t>
  </si>
  <si>
    <t>PSE Position</t>
  </si>
  <si>
    <t>PC Position</t>
  </si>
  <si>
    <t>PC Adjustment</t>
  </si>
  <si>
    <t>[9] = Sum of squared differences up to the truncation line (bold horizontal line if applicable)</t>
  </si>
  <si>
    <t>Underground Storage Plant</t>
  </si>
  <si>
    <t>Other Storage Plant</t>
  </si>
  <si>
    <t>Total Underground Storage Plant</t>
  </si>
  <si>
    <t>Total Other Storage Plant</t>
  </si>
  <si>
    <t>EASEMENTS</t>
  </si>
  <si>
    <t>STRUCTURES AND IMPROVEMENTS - WELLS</t>
  </si>
  <si>
    <t>STRUCTURES AND IMPROVEMENTS - COMPRESSOR STATIONS</t>
  </si>
  <si>
    <t>STRUCTURES AND IMPROVEMENTS - OTHER</t>
  </si>
  <si>
    <t>WELLS</t>
  </si>
  <si>
    <t>RESERVOIRS</t>
  </si>
  <si>
    <t>NON-RECOVERABLE NATURAL GAS</t>
  </si>
  <si>
    <t>LINES</t>
  </si>
  <si>
    <t>COMPRESSOR STATION EQUIPMENT</t>
  </si>
  <si>
    <t>MEASURING AND REGULATING EQUIPMENT</t>
  </si>
  <si>
    <t>PURIFICATION EQUIPMENT</t>
  </si>
  <si>
    <t>OTHER EQUIPMENT</t>
  </si>
  <si>
    <t>STRUCTURES AND IMPROVEMENTS - M&amp;R STATIONS</t>
  </si>
  <si>
    <t>GIG HARBOR LNG PLANT</t>
  </si>
  <si>
    <t>TOTAL GIG HARBOR LNG PLANT</t>
  </si>
  <si>
    <t>TACOMA LNG PLANT</t>
  </si>
  <si>
    <t>TOTAL TACOMA LNG PLANT</t>
  </si>
  <si>
    <t>STRUCTURES AND IMPROVEMENTS</t>
  </si>
  <si>
    <t>GAS HOLDERS</t>
  </si>
  <si>
    <t>TRANSPORTATION EQUIPMENT</t>
  </si>
  <si>
    <t>LIQUEFACTION EQUIPMENT</t>
  </si>
  <si>
    <t>COMPRESSOR EQUIPMENT</t>
  </si>
  <si>
    <t>LNG PROCESSING TERMINAL EQUIPMENT</t>
  </si>
  <si>
    <t>EASEMENTS - FROM TRANSMISSION</t>
  </si>
  <si>
    <t>MAINS - PLASTIC</t>
  </si>
  <si>
    <t>MAINS - WRAPPED STEEL</t>
  </si>
  <si>
    <t>MAINS - CATHODIC PROTECTION</t>
  </si>
  <si>
    <t>MEASURING AND REGULATING STATION EQUIPMENT</t>
  </si>
  <si>
    <t>SERVICES - CATHODIC PROTECTION</t>
  </si>
  <si>
    <t>SERVICES - PLASTIC</t>
  </si>
  <si>
    <t>SERVICES - WRAPPED STEEL</t>
  </si>
  <si>
    <t>METERS</t>
  </si>
  <si>
    <t>METER MODULES - AMI</t>
  </si>
  <si>
    <t>METER MODULES - AMR</t>
  </si>
  <si>
    <t>METER INSTALLATIONS</t>
  </si>
  <si>
    <t>METER MODULE INSTALLATIONS - AMI</t>
  </si>
  <si>
    <t>METER MODULE INSTALLATIONS - AMR</t>
  </si>
  <si>
    <t>HOUSE REGULATORS</t>
  </si>
  <si>
    <t>HOUSE REGULATOR INSTALLATIONS</t>
  </si>
  <si>
    <t>INDUSTRIAL M&amp;R STATION EQUIPMENT</t>
  </si>
  <si>
    <t>OFFICE FURNITURE AND EQUIPMENT</t>
  </si>
  <si>
    <t>OFFICE FURNITURE AND EQUIPMENT - COMPUTERS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</si>
  <si>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</si>
  <si>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</si>
  <si>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</si>
  <si>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</si>
  <si>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</si>
  <si>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Underground Storage</t>
  </si>
  <si>
    <t>L2</t>
  </si>
  <si>
    <t>L3</t>
  </si>
  <si>
    <t>[8] = [6] / [7]; some unadjusted figures may be hard coded to match Company's proposal</t>
  </si>
  <si>
    <t>[9] = [8] / [1]; some unadjusted figures may be hard coded to match Company's proposal</t>
  </si>
  <si>
    <t>Other Storage</t>
  </si>
  <si>
    <t>Total Plant Studied</t>
  </si>
  <si>
    <t>M&amp;R STATION EQUIPMENT</t>
  </si>
  <si>
    <t>PSE</t>
  </si>
  <si>
    <t>PC</t>
  </si>
  <si>
    <t>PSE
R3-45</t>
  </si>
  <si>
    <t>Current</t>
  </si>
  <si>
    <t>PC 
R3-55</t>
  </si>
  <si>
    <t>PSE
R2.5-50</t>
  </si>
  <si>
    <t>PC 
R2.5-58</t>
  </si>
  <si>
    <t>PSE
R3-35</t>
  </si>
  <si>
    <t>PC 
R2-44</t>
  </si>
  <si>
    <t>PSE
R3-40</t>
  </si>
  <si>
    <t>PC 
R2-51</t>
  </si>
  <si>
    <t>PSE
R3-30</t>
  </si>
  <si>
    <t>PC 
R2-42</t>
  </si>
  <si>
    <t>PC 
S1.5-47</t>
  </si>
  <si>
    <t>Depr</t>
  </si>
  <si>
    <t>Figure</t>
  </si>
  <si>
    <t>PSE Proposed</t>
  </si>
  <si>
    <t>PC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</si>
</sst>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m\ d\,\ yyyy;@"/>
    <numFmt numFmtId="166" formatCode="_(* #,##0_);_(* \(#,##0\);_(* &quot;-&quot;??_);_(@_)"/>
    <numFmt numFmtId="167" formatCode="0.0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7" applyNumberFormat="0" applyAlignment="0" applyProtection="0"/>
    <xf numFmtId="0" fontId="14" fillId="7" borderId="10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7" applyNumberFormat="0" applyAlignment="0" applyProtection="0"/>
    <xf numFmtId="0" fontId="13" fillId="0" borderId="9" applyNumberFormat="0" applyFill="0" applyAlignment="0" applyProtection="0"/>
    <xf numFmtId="0" fontId="9" fillId="4" borderId="0" applyNumberFormat="0" applyBorder="0" applyAlignment="0" applyProtection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8" borderId="11" applyNumberFormat="0" applyFont="0" applyAlignment="0" applyProtection="0"/>
    <xf numFmtId="0" fontId="11" fillId="6" borderId="8" applyNumberFormat="0" applyAlignment="0" applyProtection="0"/>
    <xf numFmtId="9" fontId="1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5" fillId="0" borderId="0" applyNumberFormat="0" applyFill="0" applyBorder="0" applyAlignment="0" applyProtection="0"/>
  </cellStyleXfs>
  <cellXfs count="13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0" fontId="0" fillId="0" borderId="0" xfId="1" applyNumberFormat="1" applyFont="1"/>
    <xf numFmtId="3" fontId="0" fillId="0" borderId="0" xfId="0" applyNumberFormat="1"/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3" fontId="0" fillId="0" borderId="2" xfId="0" applyNumberFormat="1" applyBorder="1"/>
    <xf numFmtId="3" fontId="2" fillId="0" borderId="0" xfId="0" applyNumberFormat="1" applyFont="1"/>
    <xf numFmtId="10" fontId="0" fillId="0" borderId="2" xfId="1" applyNumberFormat="1" applyFont="1" applyBorder="1"/>
    <xf numFmtId="10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1" fontId="0" fillId="0" borderId="0" xfId="0" applyNumberFormat="1"/>
    <xf numFmtId="42" fontId="0" fillId="0" borderId="0" xfId="0" applyNumberFormat="1"/>
    <xf numFmtId="41" fontId="0" fillId="0" borderId="1" xfId="0" applyNumberFormat="1" applyBorder="1"/>
    <xf numFmtId="0" fontId="0" fillId="0" borderId="1" xfId="0" applyBorder="1"/>
    <xf numFmtId="3" fontId="2" fillId="0" borderId="2" xfId="0" applyNumberFormat="1" applyFont="1" applyBorder="1"/>
    <xf numFmtId="0" fontId="0" fillId="0" borderId="0" xfId="0" applyAlignment="1">
      <alignment horizontal="right" indent="2"/>
    </xf>
    <xf numFmtId="0" fontId="2" fillId="0" borderId="3" xfId="0" applyFont="1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3" fontId="2" fillId="0" borderId="3" xfId="0" applyNumberFormat="1" applyFont="1" applyBorder="1"/>
    <xf numFmtId="10" fontId="2" fillId="0" borderId="2" xfId="1" applyNumberFormat="1" applyFont="1" applyBorder="1"/>
    <xf numFmtId="43" fontId="2" fillId="0" borderId="0" xfId="2" applyFont="1"/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right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 indent="2"/>
    </xf>
    <xf numFmtId="10" fontId="0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7" fontId="0" fillId="0" borderId="0" xfId="0" applyNumberFormat="1" applyAlignment="1">
      <alignment horizontal="right" indent="2"/>
    </xf>
    <xf numFmtId="3" fontId="0" fillId="0" borderId="0" xfId="0" applyNumberFormat="1" applyAlignment="1">
      <alignment horizontal="right" indent="2"/>
    </xf>
    <xf numFmtId="10" fontId="0" fillId="0" borderId="0" xfId="1" applyNumberFormat="1" applyFont="1" applyAlignment="1">
      <alignment horizontal="right" indent="3"/>
    </xf>
    <xf numFmtId="168" fontId="0" fillId="0" borderId="0" xfId="0" applyNumberFormat="1" applyAlignment="1">
      <alignment horizontal="right" indent="3"/>
    </xf>
    <xf numFmtId="167" fontId="0" fillId="0" borderId="16" xfId="0" applyNumberFormat="1" applyBorder="1" applyAlignment="1">
      <alignment horizontal="right" indent="2"/>
    </xf>
    <xf numFmtId="3" fontId="0" fillId="0" borderId="16" xfId="0" applyNumberFormat="1" applyBorder="1" applyAlignment="1">
      <alignment horizontal="right" indent="2"/>
    </xf>
    <xf numFmtId="3" fontId="0" fillId="0" borderId="16" xfId="0" applyNumberFormat="1" applyBorder="1"/>
    <xf numFmtId="10" fontId="0" fillId="0" borderId="16" xfId="1" applyNumberFormat="1" applyFont="1" applyBorder="1" applyAlignment="1">
      <alignment horizontal="right" indent="3"/>
    </xf>
    <xf numFmtId="168" fontId="0" fillId="0" borderId="16" xfId="0" applyNumberFormat="1" applyBorder="1" applyAlignment="1">
      <alignment horizontal="right" indent="3"/>
    </xf>
    <xf numFmtId="168" fontId="0" fillId="0" borderId="1" xfId="0" applyNumberFormat="1" applyBorder="1" applyAlignment="1">
      <alignment horizontal="right" indent="3"/>
    </xf>
    <xf numFmtId="168" fontId="0" fillId="0" borderId="0" xfId="0" applyNumberFormat="1"/>
    <xf numFmtId="0" fontId="0" fillId="0" borderId="0" xfId="0" applyAlignment="1">
      <alignment horizontal="left" indent="2"/>
    </xf>
    <xf numFmtId="168" fontId="0" fillId="33" borderId="0" xfId="0" applyNumberFormat="1" applyFill="1" applyAlignment="1">
      <alignment horizontal="right" indent="3"/>
    </xf>
    <xf numFmtId="167" fontId="0" fillId="0" borderId="1" xfId="0" applyNumberFormat="1" applyBorder="1" applyAlignment="1">
      <alignment horizontal="right" indent="2"/>
    </xf>
    <xf numFmtId="10" fontId="0" fillId="0" borderId="1" xfId="1" applyNumberFormat="1" applyFont="1" applyBorder="1" applyAlignment="1">
      <alignment horizontal="center"/>
    </xf>
    <xf numFmtId="168" fontId="0" fillId="0" borderId="1" xfId="0" applyNumberFormat="1" applyBorder="1"/>
    <xf numFmtId="166" fontId="0" fillId="0" borderId="0" xfId="2" applyNumberFormat="1" applyFont="1"/>
    <xf numFmtId="3" fontId="2" fillId="0" borderId="1" xfId="0" applyNumberFormat="1" applyFont="1" applyBorder="1"/>
    <xf numFmtId="10" fontId="2" fillId="0" borderId="1" xfId="1" applyNumberFormat="1" applyFont="1" applyBorder="1"/>
    <xf numFmtId="10" fontId="0" fillId="0" borderId="0" xfId="1" applyNumberFormat="1" applyFont="1" applyBorder="1" applyAlignment="1">
      <alignment horizontal="right" indent="3"/>
    </xf>
    <xf numFmtId="10" fontId="0" fillId="0" borderId="0" xfId="1" applyNumberFormat="1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2" fillId="0" borderId="0" xfId="0" applyFont="1"/>
    <xf numFmtId="3" fontId="22" fillId="0" borderId="0" xfId="0" applyNumberFormat="1" applyFont="1"/>
    <xf numFmtId="2" fontId="22" fillId="0" borderId="2" xfId="0" applyNumberFormat="1" applyFont="1" applyBorder="1" applyAlignment="1">
      <alignment horizontal="right" indent="2"/>
    </xf>
    <xf numFmtId="2" fontId="22" fillId="0" borderId="3" xfId="0" applyNumberFormat="1" applyFont="1" applyBorder="1" applyAlignment="1">
      <alignment horizontal="right" indent="2"/>
    </xf>
    <xf numFmtId="10" fontId="22" fillId="0" borderId="2" xfId="1" applyNumberFormat="1" applyFont="1" applyBorder="1" applyAlignment="1">
      <alignment horizontal="right" indent="1"/>
    </xf>
    <xf numFmtId="10" fontId="22" fillId="0" borderId="2" xfId="1" applyNumberFormat="1" applyFont="1" applyBorder="1"/>
    <xf numFmtId="0" fontId="0" fillId="0" borderId="1" xfId="0" applyBorder="1" applyAlignment="1">
      <alignment horizontal="left" indent="1"/>
    </xf>
    <xf numFmtId="10" fontId="0" fillId="0" borderId="0" xfId="0" applyNumberFormat="1"/>
    <xf numFmtId="10" fontId="0" fillId="0" borderId="1" xfId="0" applyNumberFormat="1" applyBorder="1"/>
    <xf numFmtId="0" fontId="0" fillId="0" borderId="1" xfId="0" applyBorder="1" applyAlignment="1">
      <alignment horizontal="center"/>
    </xf>
    <xf numFmtId="9" fontId="0" fillId="0" borderId="0" xfId="1" applyFont="1"/>
    <xf numFmtId="0" fontId="22" fillId="0" borderId="2" xfId="0" applyFont="1" applyBorder="1" applyAlignment="1">
      <alignment horizontal="center"/>
    </xf>
    <xf numFmtId="0" fontId="23" fillId="0" borderId="0" xfId="0" applyFont="1"/>
    <xf numFmtId="42" fontId="23" fillId="0" borderId="0" xfId="0" applyNumberFormat="1" applyFont="1"/>
    <xf numFmtId="0" fontId="23" fillId="0" borderId="3" xfId="0" applyFont="1" applyBorder="1"/>
    <xf numFmtId="42" fontId="22" fillId="0" borderId="2" xfId="0" applyNumberFormat="1" applyFont="1" applyBorder="1"/>
    <xf numFmtId="2" fontId="0" fillId="0" borderId="0" xfId="0" applyNumberFormat="1" applyAlignment="1">
      <alignment horizontal="right" indent="2"/>
    </xf>
    <xf numFmtId="1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right" indent="1"/>
    </xf>
    <xf numFmtId="2" fontId="0" fillId="0" borderId="3" xfId="0" applyNumberFormat="1" applyBorder="1" applyAlignment="1">
      <alignment horizontal="right" indent="2"/>
    </xf>
    <xf numFmtId="10" fontId="2" fillId="0" borderId="0" xfId="1" applyNumberFormat="1" applyFont="1" applyFill="1" applyAlignment="1">
      <alignment horizontal="right" indent="1"/>
    </xf>
    <xf numFmtId="2" fontId="0" fillId="0" borderId="1" xfId="0" applyNumberFormat="1" applyBorder="1" applyAlignment="1">
      <alignment horizontal="right" indent="2"/>
    </xf>
    <xf numFmtId="10" fontId="2" fillId="0" borderId="1" xfId="1" applyNumberFormat="1" applyFont="1" applyFill="1" applyBorder="1" applyAlignment="1">
      <alignment horizontal="right" indent="1"/>
    </xf>
    <xf numFmtId="10" fontId="22" fillId="0" borderId="2" xfId="0" applyNumberFormat="1" applyFont="1" applyBorder="1"/>
    <xf numFmtId="0" fontId="19" fillId="0" borderId="0" xfId="0" applyFont="1" applyAlignment="1">
      <alignment horizontal="left"/>
    </xf>
    <xf numFmtId="0" fontId="19" fillId="0" borderId="0" xfId="0" applyFont="1"/>
    <xf numFmtId="1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right" indent="2"/>
    </xf>
    <xf numFmtId="10" fontId="2" fillId="0" borderId="2" xfId="1" applyNumberFormat="1" applyFont="1" applyFill="1" applyBorder="1" applyAlignment="1">
      <alignment horizontal="right" indent="1"/>
    </xf>
    <xf numFmtId="10" fontId="2" fillId="0" borderId="0" xfId="1" applyNumberFormat="1" applyFont="1" applyFill="1" applyBorder="1" applyAlignment="1">
      <alignment horizontal="right" indent="1"/>
    </xf>
    <xf numFmtId="1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right" indent="2"/>
    </xf>
    <xf numFmtId="2" fontId="2" fillId="0" borderId="0" xfId="0" applyNumberFormat="1" applyFont="1" applyAlignment="1">
      <alignment horizontal="right" indent="2"/>
    </xf>
    <xf numFmtId="2" fontId="22" fillId="0" borderId="0" xfId="0" applyNumberFormat="1" applyFont="1" applyAlignment="1">
      <alignment horizontal="right" indent="2"/>
    </xf>
    <xf numFmtId="10" fontId="0" fillId="0" borderId="0" xfId="1" applyNumberFormat="1" applyFont="1" applyFill="1" applyAlignment="1">
      <alignment horizontal="right" indent="2"/>
    </xf>
    <xf numFmtId="10" fontId="2" fillId="0" borderId="0" xfId="1" applyNumberFormat="1" applyFont="1" applyFill="1" applyBorder="1" applyAlignment="1">
      <alignment horizontal="right" indent="2"/>
    </xf>
    <xf numFmtId="10" fontId="22" fillId="0" borderId="0" xfId="0" applyNumberFormat="1" applyFont="1"/>
    <xf numFmtId="42" fontId="22" fillId="0" borderId="0" xfId="0" applyNumberFormat="1" applyFont="1"/>
    <xf numFmtId="10" fontId="0" fillId="0" borderId="0" xfId="1" applyNumberFormat="1" applyFont="1" applyFill="1"/>
    <xf numFmtId="10" fontId="0" fillId="0" borderId="1" xfId="1" applyNumberFormat="1" applyFont="1" applyFill="1" applyBorder="1"/>
    <xf numFmtId="9" fontId="0" fillId="0" borderId="0" xfId="1" applyFont="1" applyFill="1" applyBorder="1" applyAlignment="1">
      <alignment horizontal="right" indent="2"/>
    </xf>
    <xf numFmtId="9" fontId="0" fillId="0" borderId="1" xfId="1" applyFont="1" applyFill="1" applyBorder="1" applyAlignment="1">
      <alignment horizontal="right" indent="2"/>
    </xf>
    <xf numFmtId="1" fontId="0" fillId="33" borderId="0" xfId="0" applyNumberFormat="1" applyFill="1" applyAlignment="1">
      <alignment horizontal="right"/>
    </xf>
    <xf numFmtId="3" fontId="0" fillId="33" borderId="0" xfId="0" applyNumberFormat="1" applyFill="1" applyAlignment="1">
      <alignment horizontal="center" vertical="center"/>
    </xf>
    <xf numFmtId="0" fontId="0" fillId="33" borderId="0" xfId="0" applyFill="1" applyAlignment="1">
      <alignment horizontal="left"/>
    </xf>
    <xf numFmtId="0" fontId="25" fillId="0" borderId="0" xfId="0" applyFont="1"/>
    <xf numFmtId="14" fontId="2" fillId="0" borderId="1" xfId="0" applyNumberFormat="1" applyFont="1" applyBorder="1" applyAlignment="1">
      <alignment horizontal="center"/>
    </xf>
    <xf numFmtId="10" fontId="0" fillId="0" borderId="0" xfId="1" applyNumberFormat="1" applyFont="1" applyFill="1" applyBorder="1" applyAlignment="1">
      <alignment horizontal="right" indent="2"/>
    </xf>
    <xf numFmtId="9" fontId="0" fillId="0" borderId="2" xfId="1" applyFont="1" applyFill="1" applyBorder="1" applyAlignment="1">
      <alignment horizontal="right" indent="2"/>
    </xf>
    <xf numFmtId="9" fontId="22" fillId="0" borderId="2" xfId="1" applyFont="1" applyBorder="1" applyAlignment="1">
      <alignment horizontal="right" indent="2"/>
    </xf>
    <xf numFmtId="0" fontId="20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2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right" indent="2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center" vertical="center"/>
    </xf>
    <xf numFmtId="0" fontId="0" fillId="34" borderId="0" xfId="0" applyFill="1"/>
    <xf numFmtId="10" fontId="0" fillId="33" borderId="0" xfId="1" applyNumberFormat="1" applyFont="1" applyFill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/>
    <xf numFmtId="0" fontId="24" fillId="0" borderId="0" xfId="0" applyFont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55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2" builtinId="3"/>
    <cellStyle name="Comma 2" xfId="31" xr:uid="{00000000-0005-0000-0000-00001C000000}"/>
    <cellStyle name="Currency 2" xfId="32" xr:uid="{00000000-0005-0000-0000-00001D000000}"/>
    <cellStyle name="Explanatory Text 2" xfId="33" xr:uid="{00000000-0005-0000-0000-00001E000000}"/>
    <cellStyle name="Good 2" xfId="34" xr:uid="{00000000-0005-0000-0000-00001F000000}"/>
    <cellStyle name="Heading 1 2" xfId="35" xr:uid="{00000000-0005-0000-0000-000020000000}"/>
    <cellStyle name="Heading 2 2" xfId="36" xr:uid="{00000000-0005-0000-0000-000021000000}"/>
    <cellStyle name="Heading 3 2" xfId="37" xr:uid="{00000000-0005-0000-0000-000022000000}"/>
    <cellStyle name="Heading 4 2" xfId="38" xr:uid="{00000000-0005-0000-0000-000023000000}"/>
    <cellStyle name="Input 2" xfId="39" xr:uid="{00000000-0005-0000-0000-000025000000}"/>
    <cellStyle name="Linked Cell 2" xfId="40" xr:uid="{00000000-0005-0000-0000-000026000000}"/>
    <cellStyle name="Neutral 2" xfId="41" xr:uid="{00000000-0005-0000-0000-000027000000}"/>
    <cellStyle name="Normal" xfId="0" builtinId="0"/>
    <cellStyle name="Normal 2" xfId="3" xr:uid="{00000000-0005-0000-0000-000029000000}"/>
    <cellStyle name="Normal 23" xfId="42" xr:uid="{00000000-0005-0000-0000-00002A000000}"/>
    <cellStyle name="Normal 24" xfId="43" xr:uid="{00000000-0005-0000-0000-00002B000000}"/>
    <cellStyle name="Normal 26" xfId="44" xr:uid="{00000000-0005-0000-0000-00002C000000}"/>
    <cellStyle name="Normal 3" xfId="45" xr:uid="{00000000-0005-0000-0000-00002D000000}"/>
    <cellStyle name="Normal 31" xfId="46" xr:uid="{00000000-0005-0000-0000-00002E000000}"/>
    <cellStyle name="Normal 4" xfId="47" xr:uid="{00000000-0005-0000-0000-00002F000000}"/>
    <cellStyle name="Normal 5" xfId="48" xr:uid="{00000000-0005-0000-0000-000030000000}"/>
    <cellStyle name="Note 2" xfId="49" xr:uid="{00000000-0005-0000-0000-000031000000}"/>
    <cellStyle name="Output 2" xfId="50" xr:uid="{00000000-0005-0000-0000-000032000000}"/>
    <cellStyle name="Percent" xfId="1" builtinId="5"/>
    <cellStyle name="Percent 2" xfId="51" xr:uid="{00000000-0005-0000-0000-000034000000}"/>
    <cellStyle name="Title 2" xfId="52" xr:uid="{00000000-0005-0000-0000-000035000000}"/>
    <cellStyle name="Total 2" xfId="53" xr:uid="{00000000-0005-0000-0000-000036000000}"/>
    <cellStyle name="Warning Text 2" xfId="54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DJG-7 Acct. 376.20'!$A$8:$A$58</c:f>
              <c:numCache>
                <c:formatCode>0.0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</c:numCache>
            </c:numRef>
          </c:xVal>
          <c:yVal>
            <c:numRef>
              <c:f>'Exh. DJG-7 Acct. 376.20'!$E$8:$E$57</c:f>
              <c:numCache>
                <c:formatCode>0.00%</c:formatCode>
                <c:ptCount val="50"/>
                <c:pt idx="0">
                  <c:v>1</c:v>
                </c:pt>
                <c:pt idx="1">
                  <c:v>0.9998999999999999</c:v>
                </c:pt>
                <c:pt idx="2">
                  <c:v>0.99860000000000004</c:v>
                </c:pt>
                <c:pt idx="3">
                  <c:v>0.99769999999999992</c:v>
                </c:pt>
                <c:pt idx="4">
                  <c:v>0.99680000000000002</c:v>
                </c:pt>
                <c:pt idx="5">
                  <c:v>0.99580000000000002</c:v>
                </c:pt>
                <c:pt idx="6">
                  <c:v>0.995</c:v>
                </c:pt>
                <c:pt idx="7">
                  <c:v>0.99390000000000001</c:v>
                </c:pt>
                <c:pt idx="8">
                  <c:v>0.99260000000000004</c:v>
                </c:pt>
                <c:pt idx="9">
                  <c:v>0.99099999999999999</c:v>
                </c:pt>
                <c:pt idx="10">
                  <c:v>0.98909999999999998</c:v>
                </c:pt>
                <c:pt idx="11">
                  <c:v>0.98780000000000001</c:v>
                </c:pt>
                <c:pt idx="12">
                  <c:v>0.98620000000000008</c:v>
                </c:pt>
                <c:pt idx="13">
                  <c:v>0.98439999999999994</c:v>
                </c:pt>
                <c:pt idx="14">
                  <c:v>0.98170000000000002</c:v>
                </c:pt>
                <c:pt idx="15">
                  <c:v>0.9798</c:v>
                </c:pt>
                <c:pt idx="16">
                  <c:v>0.97829999999999995</c:v>
                </c:pt>
                <c:pt idx="17">
                  <c:v>0.97659999999999991</c:v>
                </c:pt>
                <c:pt idx="18">
                  <c:v>0.97530000000000006</c:v>
                </c:pt>
                <c:pt idx="19">
                  <c:v>0.9738</c:v>
                </c:pt>
                <c:pt idx="20">
                  <c:v>0.97170000000000001</c:v>
                </c:pt>
                <c:pt idx="21">
                  <c:v>0.97030000000000005</c:v>
                </c:pt>
                <c:pt idx="22">
                  <c:v>0.96920000000000006</c:v>
                </c:pt>
                <c:pt idx="23">
                  <c:v>0.96799999999999997</c:v>
                </c:pt>
                <c:pt idx="24">
                  <c:v>0.9668000000000001</c:v>
                </c:pt>
                <c:pt idx="25">
                  <c:v>0.96579999999999999</c:v>
                </c:pt>
                <c:pt idx="26">
                  <c:v>0.96439999999999992</c:v>
                </c:pt>
                <c:pt idx="27">
                  <c:v>0.96260000000000001</c:v>
                </c:pt>
                <c:pt idx="28">
                  <c:v>0.96160000000000001</c:v>
                </c:pt>
                <c:pt idx="29">
                  <c:v>0.96050000000000002</c:v>
                </c:pt>
                <c:pt idx="30">
                  <c:v>0.95950000000000002</c:v>
                </c:pt>
                <c:pt idx="31">
                  <c:v>0.95819999999999994</c:v>
                </c:pt>
                <c:pt idx="32">
                  <c:v>0.95689999999999997</c:v>
                </c:pt>
                <c:pt idx="33">
                  <c:v>0.95450000000000002</c:v>
                </c:pt>
                <c:pt idx="34">
                  <c:v>0.95219999999999994</c:v>
                </c:pt>
                <c:pt idx="35">
                  <c:v>0.94730000000000003</c:v>
                </c:pt>
                <c:pt idx="36">
                  <c:v>0.94059999999999999</c:v>
                </c:pt>
                <c:pt idx="37">
                  <c:v>0.9265000000000001</c:v>
                </c:pt>
                <c:pt idx="38">
                  <c:v>0.90859999999999996</c:v>
                </c:pt>
                <c:pt idx="39">
                  <c:v>0.88709999999999989</c:v>
                </c:pt>
                <c:pt idx="40">
                  <c:v>0.86230000000000007</c:v>
                </c:pt>
                <c:pt idx="41">
                  <c:v>0.83779999999999999</c:v>
                </c:pt>
                <c:pt idx="42">
                  <c:v>0.81629999999999991</c:v>
                </c:pt>
                <c:pt idx="43">
                  <c:v>0.79810000000000003</c:v>
                </c:pt>
                <c:pt idx="44">
                  <c:v>0.78520000000000001</c:v>
                </c:pt>
                <c:pt idx="45">
                  <c:v>0.78299999999999992</c:v>
                </c:pt>
                <c:pt idx="46">
                  <c:v>0.78159999999999996</c:v>
                </c:pt>
                <c:pt idx="47">
                  <c:v>0.78060000000000007</c:v>
                </c:pt>
                <c:pt idx="48">
                  <c:v>0.77950000000000008</c:v>
                </c:pt>
                <c:pt idx="49">
                  <c:v>0.77590000000000003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01-4FB3-A12B-E47A4AB2944E}"/>
            </c:ext>
          </c:extLst>
        </c:ser>
        <c:ser>
          <c:idx val="1"/>
          <c:order val="1"/>
          <c:tx>
            <c:strRef>
              <c:f>'Exh. DJG-7 Acct. 376.20'!$G$5</c:f>
              <c:strCache>
                <c:ptCount val="1"/>
                <c:pt idx="0">
                  <c:v>PSE
R3-45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DJG-7 Acct. 376.20'!$A$8:$A$58</c:f>
              <c:numCache>
                <c:formatCode>0.0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</c:numCache>
            </c:numRef>
          </c:xVal>
          <c:yVal>
            <c:numRef>
              <c:f>'Exh. DJG-7 Acct. 376.20'!$G$8:$G$58</c:f>
              <c:numCache>
                <c:formatCode>0.00%</c:formatCode>
                <c:ptCount val="51"/>
                <c:pt idx="0">
                  <c:v>1</c:v>
                </c:pt>
                <c:pt idx="1">
                  <c:v>0.99982599999999999</c:v>
                </c:pt>
                <c:pt idx="2">
                  <c:v>0.99942799999999998</c:v>
                </c:pt>
                <c:pt idx="3">
                  <c:v>0.99895100000000003</c:v>
                </c:pt>
                <c:pt idx="4">
                  <c:v>0.99838400000000005</c:v>
                </c:pt>
                <c:pt idx="5">
                  <c:v>0.99771500000000002</c:v>
                </c:pt>
                <c:pt idx="6">
                  <c:v>0.99692400000000003</c:v>
                </c:pt>
                <c:pt idx="7">
                  <c:v>0.99599899999999997</c:v>
                </c:pt>
                <c:pt idx="8">
                  <c:v>0.99492400000000003</c:v>
                </c:pt>
                <c:pt idx="9">
                  <c:v>0.99368000000000001</c:v>
                </c:pt>
                <c:pt idx="10">
                  <c:v>0.99224400000000001</c:v>
                </c:pt>
                <c:pt idx="11">
                  <c:v>0.99059299999999995</c:v>
                </c:pt>
                <c:pt idx="12">
                  <c:v>0.98870899999999995</c:v>
                </c:pt>
                <c:pt idx="13">
                  <c:v>0.98656900000000003</c:v>
                </c:pt>
                <c:pt idx="14">
                  <c:v>0.98414699999999999</c:v>
                </c:pt>
                <c:pt idx="15">
                  <c:v>0.98140400000000005</c:v>
                </c:pt>
                <c:pt idx="16">
                  <c:v>0.97832300000000005</c:v>
                </c:pt>
                <c:pt idx="17">
                  <c:v>0.97487599999999996</c:v>
                </c:pt>
                <c:pt idx="18">
                  <c:v>0.97103399999999995</c:v>
                </c:pt>
                <c:pt idx="19">
                  <c:v>0.96675599999999995</c:v>
                </c:pt>
                <c:pt idx="20">
                  <c:v>0.96200699999999995</c:v>
                </c:pt>
                <c:pt idx="21">
                  <c:v>0.95676499999999998</c:v>
                </c:pt>
                <c:pt idx="22">
                  <c:v>0.95099400000000001</c:v>
                </c:pt>
                <c:pt idx="23">
                  <c:v>0.94466099999999997</c:v>
                </c:pt>
                <c:pt idx="24">
                  <c:v>0.937697</c:v>
                </c:pt>
                <c:pt idx="25">
                  <c:v>0.93009200000000003</c:v>
                </c:pt>
                <c:pt idx="26">
                  <c:v>0.92180300000000004</c:v>
                </c:pt>
                <c:pt idx="27">
                  <c:v>0.91278800000000004</c:v>
                </c:pt>
                <c:pt idx="28">
                  <c:v>0.90298400000000001</c:v>
                </c:pt>
                <c:pt idx="29">
                  <c:v>0.89233799999999996</c:v>
                </c:pt>
                <c:pt idx="30">
                  <c:v>0.88081699999999996</c:v>
                </c:pt>
                <c:pt idx="31">
                  <c:v>0.868367</c:v>
                </c:pt>
                <c:pt idx="32">
                  <c:v>0.85492800000000002</c:v>
                </c:pt>
                <c:pt idx="33">
                  <c:v>0.84038999999999997</c:v>
                </c:pt>
                <c:pt idx="34">
                  <c:v>0.824735</c:v>
                </c:pt>
                <c:pt idx="35">
                  <c:v>0.80789699999999998</c:v>
                </c:pt>
                <c:pt idx="36">
                  <c:v>0.78981100000000004</c:v>
                </c:pt>
                <c:pt idx="37">
                  <c:v>0.77038499999999999</c:v>
                </c:pt>
                <c:pt idx="38">
                  <c:v>0.74955799999999995</c:v>
                </c:pt>
                <c:pt idx="39">
                  <c:v>0.72731199999999996</c:v>
                </c:pt>
                <c:pt idx="40">
                  <c:v>0.70361099999999999</c:v>
                </c:pt>
                <c:pt idx="41">
                  <c:v>0.67843699999999996</c:v>
                </c:pt>
                <c:pt idx="42">
                  <c:v>0.65172600000000003</c:v>
                </c:pt>
                <c:pt idx="43">
                  <c:v>0.62357799999999997</c:v>
                </c:pt>
                <c:pt idx="44">
                  <c:v>0.59405600000000003</c:v>
                </c:pt>
                <c:pt idx="45">
                  <c:v>0.56325800000000004</c:v>
                </c:pt>
                <c:pt idx="46">
                  <c:v>0.53129599999999999</c:v>
                </c:pt>
                <c:pt idx="47">
                  <c:v>0.498359</c:v>
                </c:pt>
                <c:pt idx="48">
                  <c:v>0.46468700000000002</c:v>
                </c:pt>
                <c:pt idx="49">
                  <c:v>0.430533</c:v>
                </c:pt>
                <c:pt idx="50">
                  <c:v>0.39617999999999998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01-4FB3-A12B-E47A4AB2944E}"/>
            </c:ext>
          </c:extLst>
        </c:ser>
        <c:ser>
          <c:idx val="2"/>
          <c:order val="2"/>
          <c:tx>
            <c:strRef>
              <c:f>'Exh. DJG-7 Acct. 376.20'!$I$5</c:f>
              <c:strCache>
                <c:ptCount val="1"/>
                <c:pt idx="0">
                  <c:v>PC 
R3-55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DJG-7 Acct. 376.20'!$A$8:$A$58</c:f>
              <c:numCache>
                <c:formatCode>0.0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</c:numCache>
            </c:numRef>
          </c:xVal>
          <c:yVal>
            <c:numRef>
              <c:f>'Exh. DJG-7 Acct. 376.20'!$I$8:$I$58</c:f>
              <c:numCache>
                <c:formatCode>0.00%</c:formatCode>
                <c:ptCount val="51"/>
                <c:pt idx="0">
                  <c:v>1</c:v>
                </c:pt>
                <c:pt idx="1">
                  <c:v>0.99985900000000005</c:v>
                </c:pt>
                <c:pt idx="2">
                  <c:v>0.99954399999999999</c:v>
                </c:pt>
                <c:pt idx="3">
                  <c:v>0.99917800000000001</c:v>
                </c:pt>
                <c:pt idx="4">
                  <c:v>0.99875599999999998</c:v>
                </c:pt>
                <c:pt idx="5">
                  <c:v>0.99827100000000002</c:v>
                </c:pt>
                <c:pt idx="6">
                  <c:v>0.99771500000000002</c:v>
                </c:pt>
                <c:pt idx="7">
                  <c:v>0.99707699999999999</c:v>
                </c:pt>
                <c:pt idx="8">
                  <c:v>0.99635200000000002</c:v>
                </c:pt>
                <c:pt idx="9">
                  <c:v>0.99553000000000003</c:v>
                </c:pt>
                <c:pt idx="10">
                  <c:v>0.99460199999999999</c:v>
                </c:pt>
                <c:pt idx="11">
                  <c:v>0.99355800000000005</c:v>
                </c:pt>
                <c:pt idx="12">
                  <c:v>0.99238300000000002</c:v>
                </c:pt>
                <c:pt idx="13">
                  <c:v>0.99106499999999997</c:v>
                </c:pt>
                <c:pt idx="14">
                  <c:v>0.98959600000000003</c:v>
                </c:pt>
                <c:pt idx="15">
                  <c:v>0.98796200000000001</c:v>
                </c:pt>
                <c:pt idx="16">
                  <c:v>0.98614999999999997</c:v>
                </c:pt>
                <c:pt idx="17">
                  <c:v>0.98414699999999999</c:v>
                </c:pt>
                <c:pt idx="18">
                  <c:v>0.98192699999999999</c:v>
                </c:pt>
                <c:pt idx="19">
                  <c:v>0.97948400000000002</c:v>
                </c:pt>
                <c:pt idx="20">
                  <c:v>0.97680299999999998</c:v>
                </c:pt>
                <c:pt idx="21">
                  <c:v>0.97386899999999998</c:v>
                </c:pt>
                <c:pt idx="22">
                  <c:v>0.97066399999999997</c:v>
                </c:pt>
                <c:pt idx="23">
                  <c:v>0.96716400000000002</c:v>
                </c:pt>
                <c:pt idx="24">
                  <c:v>0.96335000000000004</c:v>
                </c:pt>
                <c:pt idx="25">
                  <c:v>0.95921100000000004</c:v>
                </c:pt>
                <c:pt idx="26">
                  <c:v>0.95472900000000005</c:v>
                </c:pt>
                <c:pt idx="27">
                  <c:v>0.94988600000000001</c:v>
                </c:pt>
                <c:pt idx="28">
                  <c:v>0.94466099999999997</c:v>
                </c:pt>
                <c:pt idx="29">
                  <c:v>0.93901000000000001</c:v>
                </c:pt>
                <c:pt idx="30">
                  <c:v>0.93293400000000004</c:v>
                </c:pt>
                <c:pt idx="31">
                  <c:v>0.92641099999999998</c:v>
                </c:pt>
                <c:pt idx="32">
                  <c:v>0.91941799999999996</c:v>
                </c:pt>
                <c:pt idx="33">
                  <c:v>0.91193100000000005</c:v>
                </c:pt>
                <c:pt idx="34">
                  <c:v>0.90390999999999999</c:v>
                </c:pt>
                <c:pt idx="35">
                  <c:v>0.89532599999999996</c:v>
                </c:pt>
                <c:pt idx="36">
                  <c:v>0.88616600000000001</c:v>
                </c:pt>
                <c:pt idx="37">
                  <c:v>0.87639999999999996</c:v>
                </c:pt>
                <c:pt idx="38">
                  <c:v>0.86599800000000005</c:v>
                </c:pt>
                <c:pt idx="39">
                  <c:v>0.85492800000000002</c:v>
                </c:pt>
                <c:pt idx="40">
                  <c:v>0.84311499999999995</c:v>
                </c:pt>
                <c:pt idx="41">
                  <c:v>0.83056099999999999</c:v>
                </c:pt>
                <c:pt idx="42">
                  <c:v>0.81723100000000004</c:v>
                </c:pt>
                <c:pt idx="43">
                  <c:v>0.80308999999999997</c:v>
                </c:pt>
                <c:pt idx="44">
                  <c:v>0.788103</c:v>
                </c:pt>
                <c:pt idx="45">
                  <c:v>0.77220999999999995</c:v>
                </c:pt>
                <c:pt idx="46">
                  <c:v>0.75537699999999997</c:v>
                </c:pt>
                <c:pt idx="47">
                  <c:v>0.73760300000000001</c:v>
                </c:pt>
                <c:pt idx="48">
                  <c:v>0.71886300000000003</c:v>
                </c:pt>
                <c:pt idx="49">
                  <c:v>0.69914399999999999</c:v>
                </c:pt>
                <c:pt idx="50">
                  <c:v>0.67843699999999996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701-4FB3-A12B-E47A4AB29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DJG-11 Acct. 381.00'!$A$8:$A$77</c:f>
              <c:numCache>
                <c:formatCode>0.0</c:formatCode>
                <c:ptCount val="7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</c:numCache>
            </c:numRef>
          </c:xVal>
          <c:yVal>
            <c:numRef>
              <c:f>'Exh. DJG-11 Acct. 381.00'!$E$8:$E$77</c:f>
              <c:numCache>
                <c:formatCode>0.00%</c:formatCode>
                <c:ptCount val="70"/>
                <c:pt idx="0">
                  <c:v>1</c:v>
                </c:pt>
                <c:pt idx="1">
                  <c:v>0.99760000000000004</c:v>
                </c:pt>
                <c:pt idx="2">
                  <c:v>0.99419999999999997</c:v>
                </c:pt>
                <c:pt idx="3">
                  <c:v>0.99019999999999997</c:v>
                </c:pt>
                <c:pt idx="4">
                  <c:v>0.98780000000000001</c:v>
                </c:pt>
                <c:pt idx="5">
                  <c:v>0.98540000000000005</c:v>
                </c:pt>
                <c:pt idx="6">
                  <c:v>0.98309999999999997</c:v>
                </c:pt>
                <c:pt idx="7">
                  <c:v>0.98040000000000005</c:v>
                </c:pt>
                <c:pt idx="8">
                  <c:v>0.97770000000000001</c:v>
                </c:pt>
                <c:pt idx="9">
                  <c:v>0.97430000000000005</c:v>
                </c:pt>
                <c:pt idx="10">
                  <c:v>0.9706999999999999</c:v>
                </c:pt>
                <c:pt idx="11">
                  <c:v>0.96660000000000001</c:v>
                </c:pt>
                <c:pt idx="12">
                  <c:v>0.96219999999999994</c:v>
                </c:pt>
                <c:pt idx="13">
                  <c:v>0.95719999999999994</c:v>
                </c:pt>
                <c:pt idx="14">
                  <c:v>0.95169999999999999</c:v>
                </c:pt>
                <c:pt idx="15">
                  <c:v>0.94620000000000004</c:v>
                </c:pt>
                <c:pt idx="16">
                  <c:v>0.9395</c:v>
                </c:pt>
                <c:pt idx="17">
                  <c:v>0.93140000000000001</c:v>
                </c:pt>
                <c:pt idx="18">
                  <c:v>0.92209999999999992</c:v>
                </c:pt>
                <c:pt idx="19">
                  <c:v>0.91339999999999999</c:v>
                </c:pt>
                <c:pt idx="20">
                  <c:v>0.90459999999999996</c:v>
                </c:pt>
                <c:pt idx="21">
                  <c:v>0.89659999999999995</c:v>
                </c:pt>
                <c:pt idx="22">
                  <c:v>0.88800000000000001</c:v>
                </c:pt>
                <c:pt idx="23">
                  <c:v>0.877</c:v>
                </c:pt>
                <c:pt idx="24">
                  <c:v>0.86439999999999995</c:v>
                </c:pt>
                <c:pt idx="25">
                  <c:v>0.85319999999999996</c:v>
                </c:pt>
                <c:pt idx="26">
                  <c:v>0.84189999999999998</c:v>
                </c:pt>
                <c:pt idx="27">
                  <c:v>0.83050000000000002</c:v>
                </c:pt>
                <c:pt idx="28">
                  <c:v>0.81799999999999995</c:v>
                </c:pt>
                <c:pt idx="29">
                  <c:v>0.80559999999999998</c:v>
                </c:pt>
                <c:pt idx="30">
                  <c:v>0.79069999999999996</c:v>
                </c:pt>
                <c:pt idx="31">
                  <c:v>0.77639999999999998</c:v>
                </c:pt>
                <c:pt idx="32">
                  <c:v>0.76200000000000001</c:v>
                </c:pt>
                <c:pt idx="33">
                  <c:v>0.745</c:v>
                </c:pt>
                <c:pt idx="34">
                  <c:v>0.72589999999999999</c:v>
                </c:pt>
                <c:pt idx="35">
                  <c:v>0.70109999999999995</c:v>
                </c:pt>
                <c:pt idx="36">
                  <c:v>0.67980000000000007</c:v>
                </c:pt>
                <c:pt idx="37">
                  <c:v>0.65959999999999996</c:v>
                </c:pt>
                <c:pt idx="38">
                  <c:v>0.63929999999999998</c:v>
                </c:pt>
                <c:pt idx="39">
                  <c:v>0.62039999999999995</c:v>
                </c:pt>
                <c:pt idx="40">
                  <c:v>0.60470000000000002</c:v>
                </c:pt>
                <c:pt idx="41">
                  <c:v>0.59119999999999995</c:v>
                </c:pt>
                <c:pt idx="42">
                  <c:v>0.57590000000000008</c:v>
                </c:pt>
                <c:pt idx="43">
                  <c:v>0.56069999999999998</c:v>
                </c:pt>
                <c:pt idx="44">
                  <c:v>0.54669999999999996</c:v>
                </c:pt>
                <c:pt idx="45">
                  <c:v>0.53359999999999996</c:v>
                </c:pt>
                <c:pt idx="46">
                  <c:v>0.52239999999999998</c:v>
                </c:pt>
                <c:pt idx="47">
                  <c:v>0.50519999999999998</c:v>
                </c:pt>
                <c:pt idx="48">
                  <c:v>0.4199</c:v>
                </c:pt>
                <c:pt idx="49">
                  <c:v>0.41200000000000003</c:v>
                </c:pt>
                <c:pt idx="50">
                  <c:v>0.40200000000000002</c:v>
                </c:pt>
                <c:pt idx="51">
                  <c:v>0.3906</c:v>
                </c:pt>
                <c:pt idx="52">
                  <c:v>0.38030000000000003</c:v>
                </c:pt>
                <c:pt idx="53">
                  <c:v>0.37119999999999997</c:v>
                </c:pt>
                <c:pt idx="54">
                  <c:v>0.36380000000000001</c:v>
                </c:pt>
                <c:pt idx="55">
                  <c:v>0.3538</c:v>
                </c:pt>
                <c:pt idx="56">
                  <c:v>0.34509999999999996</c:v>
                </c:pt>
                <c:pt idx="57">
                  <c:v>0.33479999999999999</c:v>
                </c:pt>
                <c:pt idx="58">
                  <c:v>0.32679999999999998</c:v>
                </c:pt>
                <c:pt idx="59">
                  <c:v>0.32030000000000003</c:v>
                </c:pt>
                <c:pt idx="60">
                  <c:v>0.31230000000000002</c:v>
                </c:pt>
                <c:pt idx="61">
                  <c:v>0.3019</c:v>
                </c:pt>
                <c:pt idx="62">
                  <c:v>0.29220000000000002</c:v>
                </c:pt>
                <c:pt idx="63">
                  <c:v>0.28439999999999999</c:v>
                </c:pt>
                <c:pt idx="64">
                  <c:v>0.27200000000000002</c:v>
                </c:pt>
                <c:pt idx="65">
                  <c:v>0.25950000000000001</c:v>
                </c:pt>
                <c:pt idx="66">
                  <c:v>0.2455</c:v>
                </c:pt>
                <c:pt idx="67">
                  <c:v>0.2359</c:v>
                </c:pt>
                <c:pt idx="68">
                  <c:v>0.2359</c:v>
                </c:pt>
                <c:pt idx="69">
                  <c:v>0.2359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37-4162-877E-E0D6DAFF15D5}"/>
            </c:ext>
          </c:extLst>
        </c:ser>
        <c:ser>
          <c:idx val="1"/>
          <c:order val="1"/>
          <c:tx>
            <c:strRef>
              <c:f>'Exh. DJG-11 Acct. 381.00'!$G$5:$G$6</c:f>
              <c:strCache>
                <c:ptCount val="2"/>
                <c:pt idx="0">
                  <c:v>PSE
R3-30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DJG-11 Acct. 381.00'!$A$8:$A$77</c:f>
              <c:numCache>
                <c:formatCode>0.0</c:formatCode>
                <c:ptCount val="7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</c:numCache>
            </c:numRef>
          </c:xVal>
          <c:yVal>
            <c:numRef>
              <c:f>'Exh. DJG-11 Acct. 381.00'!$G$8:$G$77</c:f>
              <c:numCache>
                <c:formatCode>0.00%</c:formatCode>
                <c:ptCount val="70"/>
                <c:pt idx="0">
                  <c:v>1</c:v>
                </c:pt>
                <c:pt idx="1">
                  <c:v>0.99973299999999998</c:v>
                </c:pt>
                <c:pt idx="2">
                  <c:v>0.99907999999999997</c:v>
                </c:pt>
                <c:pt idx="3">
                  <c:v>0.99822599999999995</c:v>
                </c:pt>
                <c:pt idx="4">
                  <c:v>0.99713300000000005</c:v>
                </c:pt>
                <c:pt idx="5">
                  <c:v>0.995749</c:v>
                </c:pt>
                <c:pt idx="6">
                  <c:v>0.99400599999999995</c:v>
                </c:pt>
                <c:pt idx="7">
                  <c:v>0.99185000000000001</c:v>
                </c:pt>
                <c:pt idx="8">
                  <c:v>0.98921000000000003</c:v>
                </c:pt>
                <c:pt idx="9">
                  <c:v>0.98598799999999998</c:v>
                </c:pt>
                <c:pt idx="10">
                  <c:v>0.98211700000000002</c:v>
                </c:pt>
                <c:pt idx="11">
                  <c:v>0.97750599999999999</c:v>
                </c:pt>
                <c:pt idx="12">
                  <c:v>0.97202999999999995</c:v>
                </c:pt>
                <c:pt idx="13">
                  <c:v>0.96560900000000005</c:v>
                </c:pt>
                <c:pt idx="14">
                  <c:v>0.95813700000000002</c:v>
                </c:pt>
                <c:pt idx="15">
                  <c:v>0.94945999999999997</c:v>
                </c:pt>
                <c:pt idx="16">
                  <c:v>0.93949199999999999</c:v>
                </c:pt>
                <c:pt idx="17">
                  <c:v>0.92810300000000001</c:v>
                </c:pt>
                <c:pt idx="18">
                  <c:v>0.91510599999999998</c:v>
                </c:pt>
                <c:pt idx="19">
                  <c:v>0.90039499999999995</c:v>
                </c:pt>
                <c:pt idx="20">
                  <c:v>0.88380599999999998</c:v>
                </c:pt>
                <c:pt idx="21">
                  <c:v>0.865093</c:v>
                </c:pt>
                <c:pt idx="22">
                  <c:v>0.84411800000000003</c:v>
                </c:pt>
                <c:pt idx="23">
                  <c:v>0.82066899999999998</c:v>
                </c:pt>
                <c:pt idx="24">
                  <c:v>0.79444199999999998</c:v>
                </c:pt>
                <c:pt idx="25">
                  <c:v>0.76529800000000003</c:v>
                </c:pt>
                <c:pt idx="26">
                  <c:v>0.73304599999999998</c:v>
                </c:pt>
                <c:pt idx="27">
                  <c:v>0.69744300000000004</c:v>
                </c:pt>
                <c:pt idx="28">
                  <c:v>0.658528</c:v>
                </c:pt>
                <c:pt idx="29">
                  <c:v>0.61635799999999996</c:v>
                </c:pt>
                <c:pt idx="30">
                  <c:v>0.57106100000000004</c:v>
                </c:pt>
                <c:pt idx="31">
                  <c:v>0.52313500000000002</c:v>
                </c:pt>
                <c:pt idx="32">
                  <c:v>0.47317500000000001</c:v>
                </c:pt>
                <c:pt idx="33">
                  <c:v>0.42195199999999999</c:v>
                </c:pt>
                <c:pt idx="34">
                  <c:v>0.370481</c:v>
                </c:pt>
                <c:pt idx="35">
                  <c:v>0.31981799999999999</c:v>
                </c:pt>
                <c:pt idx="36">
                  <c:v>0.27113199999999998</c:v>
                </c:pt>
                <c:pt idx="37">
                  <c:v>0.225407</c:v>
                </c:pt>
                <c:pt idx="38">
                  <c:v>0.18349599999999999</c:v>
                </c:pt>
                <c:pt idx="39">
                  <c:v>0.14616899999999999</c:v>
                </c:pt>
                <c:pt idx="40">
                  <c:v>0.11364100000000001</c:v>
                </c:pt>
                <c:pt idx="41">
                  <c:v>8.5975999999999997E-2</c:v>
                </c:pt>
                <c:pt idx="42">
                  <c:v>6.3141000000000003E-2</c:v>
                </c:pt>
                <c:pt idx="43">
                  <c:v>4.4646999999999999E-2</c:v>
                </c:pt>
                <c:pt idx="44">
                  <c:v>3.0072000000000002E-2</c:v>
                </c:pt>
                <c:pt idx="45">
                  <c:v>1.9061000000000002E-2</c:v>
                </c:pt>
                <c:pt idx="46">
                  <c:v>1.1058999999999999E-2</c:v>
                </c:pt>
                <c:pt idx="47">
                  <c:v>5.6319999999999999E-3</c:v>
                </c:pt>
                <c:pt idx="48">
                  <c:v>2.3760000000000001E-3</c:v>
                </c:pt>
                <c:pt idx="49">
                  <c:v>7.1299999999999998E-4</c:v>
                </c:pt>
                <c:pt idx="50">
                  <c:v>1E-4</c:v>
                </c:pt>
                <c:pt idx="51">
                  <c:v>9.9999999999999995E-7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37-4162-877E-E0D6DAFF15D5}"/>
            </c:ext>
          </c:extLst>
        </c:ser>
        <c:ser>
          <c:idx val="2"/>
          <c:order val="2"/>
          <c:tx>
            <c:strRef>
              <c:f>'Exh. DJG-11 Acct. 381.00'!$I$5:$I$6</c:f>
              <c:strCache>
                <c:ptCount val="2"/>
                <c:pt idx="0">
                  <c:v>PC 
R2-42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DJG-11 Acct. 381.00'!$A$8:$A$77</c:f>
              <c:numCache>
                <c:formatCode>0.0</c:formatCode>
                <c:ptCount val="7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</c:numCache>
            </c:numRef>
          </c:xVal>
          <c:yVal>
            <c:numRef>
              <c:f>'Exh. DJG-11 Acct. 381.00'!$I$8:$I$77</c:f>
              <c:numCache>
                <c:formatCode>0.00%</c:formatCode>
                <c:ptCount val="70"/>
                <c:pt idx="0">
                  <c:v>1</c:v>
                </c:pt>
                <c:pt idx="1">
                  <c:v>0.99886399999999997</c:v>
                </c:pt>
                <c:pt idx="2">
                  <c:v>0.99645600000000001</c:v>
                </c:pt>
                <c:pt idx="3">
                  <c:v>0.99385500000000004</c:v>
                </c:pt>
                <c:pt idx="4">
                  <c:v>0.991035</c:v>
                </c:pt>
                <c:pt idx="5">
                  <c:v>0.98799499999999996</c:v>
                </c:pt>
                <c:pt idx="6">
                  <c:v>0.98471900000000001</c:v>
                </c:pt>
                <c:pt idx="7">
                  <c:v>0.98118499999999997</c:v>
                </c:pt>
                <c:pt idx="8">
                  <c:v>0.97739100000000001</c:v>
                </c:pt>
                <c:pt idx="9">
                  <c:v>0.97331100000000004</c:v>
                </c:pt>
                <c:pt idx="10">
                  <c:v>0.96893200000000002</c:v>
                </c:pt>
                <c:pt idx="11">
                  <c:v>0.96424699999999997</c:v>
                </c:pt>
                <c:pt idx="12">
                  <c:v>0.95921599999999996</c:v>
                </c:pt>
                <c:pt idx="13">
                  <c:v>0.95384500000000005</c:v>
                </c:pt>
                <c:pt idx="14">
                  <c:v>0.94810499999999998</c:v>
                </c:pt>
                <c:pt idx="15">
                  <c:v>0.94197200000000003</c:v>
                </c:pt>
                <c:pt idx="16">
                  <c:v>0.935442</c:v>
                </c:pt>
                <c:pt idx="17">
                  <c:v>0.92847400000000002</c:v>
                </c:pt>
                <c:pt idx="18">
                  <c:v>0.92105999999999999</c:v>
                </c:pt>
                <c:pt idx="19">
                  <c:v>0.91318299999999997</c:v>
                </c:pt>
                <c:pt idx="20">
                  <c:v>0.90479699999999996</c:v>
                </c:pt>
                <c:pt idx="21">
                  <c:v>0.89590700000000001</c:v>
                </c:pt>
                <c:pt idx="22">
                  <c:v>0.88647200000000004</c:v>
                </c:pt>
                <c:pt idx="23">
                  <c:v>0.87646800000000002</c:v>
                </c:pt>
                <c:pt idx="24">
                  <c:v>0.86589000000000005</c:v>
                </c:pt>
                <c:pt idx="25">
                  <c:v>0.85467800000000005</c:v>
                </c:pt>
                <c:pt idx="26">
                  <c:v>0.84283799999999998</c:v>
                </c:pt>
                <c:pt idx="27">
                  <c:v>0.83033999999999997</c:v>
                </c:pt>
                <c:pt idx="28">
                  <c:v>0.817137</c:v>
                </c:pt>
                <c:pt idx="29">
                  <c:v>0.80324300000000004</c:v>
                </c:pt>
                <c:pt idx="30">
                  <c:v>0.78860399999999997</c:v>
                </c:pt>
                <c:pt idx="31">
                  <c:v>0.77321300000000004</c:v>
                </c:pt>
                <c:pt idx="32">
                  <c:v>0.75707100000000005</c:v>
                </c:pt>
                <c:pt idx="33">
                  <c:v>0.74011199999999999</c:v>
                </c:pt>
                <c:pt idx="34">
                  <c:v>0.72237799999999996</c:v>
                </c:pt>
                <c:pt idx="35">
                  <c:v>0.70384100000000005</c:v>
                </c:pt>
                <c:pt idx="36">
                  <c:v>0.68448699999999996</c:v>
                </c:pt>
                <c:pt idx="37">
                  <c:v>0.66435500000000003</c:v>
                </c:pt>
                <c:pt idx="38">
                  <c:v>0.64341599999999999</c:v>
                </c:pt>
                <c:pt idx="39">
                  <c:v>0.62171699999999996</c:v>
                </c:pt>
                <c:pt idx="40">
                  <c:v>0.59929200000000005</c:v>
                </c:pt>
                <c:pt idx="41">
                  <c:v>0.57614399999999999</c:v>
                </c:pt>
                <c:pt idx="42">
                  <c:v>0.55236200000000002</c:v>
                </c:pt>
                <c:pt idx="43">
                  <c:v>0.52798500000000004</c:v>
                </c:pt>
                <c:pt idx="44">
                  <c:v>0.50308399999999998</c:v>
                </c:pt>
                <c:pt idx="45">
                  <c:v>0.47775699999999999</c:v>
                </c:pt>
                <c:pt idx="46">
                  <c:v>0.45207700000000001</c:v>
                </c:pt>
                <c:pt idx="47">
                  <c:v>0.42616500000000002</c:v>
                </c:pt>
                <c:pt idx="48">
                  <c:v>0.40013199999999999</c:v>
                </c:pt>
                <c:pt idx="49">
                  <c:v>0.37410100000000002</c:v>
                </c:pt>
                <c:pt idx="50">
                  <c:v>0.34820000000000001</c:v>
                </c:pt>
                <c:pt idx="51">
                  <c:v>0.32257200000000003</c:v>
                </c:pt>
                <c:pt idx="52">
                  <c:v>0.29735200000000001</c:v>
                </c:pt>
                <c:pt idx="53">
                  <c:v>0.27266000000000001</c:v>
                </c:pt>
                <c:pt idx="54">
                  <c:v>0.24867500000000001</c:v>
                </c:pt>
                <c:pt idx="55">
                  <c:v>0.22547700000000001</c:v>
                </c:pt>
                <c:pt idx="56">
                  <c:v>0.20319999999999999</c:v>
                </c:pt>
                <c:pt idx="57">
                  <c:v>0.18196599999999999</c:v>
                </c:pt>
                <c:pt idx="58">
                  <c:v>0.16181999999999999</c:v>
                </c:pt>
                <c:pt idx="59">
                  <c:v>0.14288999999999999</c:v>
                </c:pt>
                <c:pt idx="60">
                  <c:v>0.12518899999999999</c:v>
                </c:pt>
                <c:pt idx="61">
                  <c:v>0.108739</c:v>
                </c:pt>
                <c:pt idx="62">
                  <c:v>9.3620999999999996E-2</c:v>
                </c:pt>
                <c:pt idx="63">
                  <c:v>7.9758999999999997E-2</c:v>
                </c:pt>
                <c:pt idx="64">
                  <c:v>6.7178000000000002E-2</c:v>
                </c:pt>
                <c:pt idx="65">
                  <c:v>5.5851999999999999E-2</c:v>
                </c:pt>
                <c:pt idx="66">
                  <c:v>4.5704000000000002E-2</c:v>
                </c:pt>
                <c:pt idx="67">
                  <c:v>3.6762999999999997E-2</c:v>
                </c:pt>
                <c:pt idx="68">
                  <c:v>2.8926E-2</c:v>
                </c:pt>
                <c:pt idx="69">
                  <c:v>2.2159000000000002E-2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37-4162-877E-E0D6DAFF15D5}"/>
            </c:ext>
          </c:extLst>
        </c:ser>
        <c:ser>
          <c:idx val="4"/>
          <c:order val="3"/>
          <c:tx>
            <c:v>Truncation Line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'Exh. DJG-11 Acct. 381.00'!$AB$8:$AB$9</c:f>
              <c:numCache>
                <c:formatCode>General</c:formatCode>
                <c:ptCount val="2"/>
                <c:pt idx="0">
                  <c:v>52</c:v>
                </c:pt>
                <c:pt idx="1">
                  <c:v>52</c:v>
                </c:pt>
              </c:numCache>
            </c:numRef>
          </c:xVal>
          <c:yVal>
            <c:numRef>
              <c:f>'Exh. DJG-11 Acct. 381.00'!$AC$8:$AC$9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37-4162-877E-E0D6DAFF1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DJG-12 Acct. 382.00'!$A$8:$A$76</c:f>
              <c:numCache>
                <c:formatCode>0.0</c:formatCode>
                <c:ptCount val="6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</c:numCache>
            </c:numRef>
          </c:xVal>
          <c:yVal>
            <c:numRef>
              <c:f>'Exh. DJG-12 Acct. 382.00'!$E$8:$E$75</c:f>
              <c:numCache>
                <c:formatCode>0.00%</c:formatCode>
                <c:ptCount val="68"/>
                <c:pt idx="0">
                  <c:v>1</c:v>
                </c:pt>
                <c:pt idx="1">
                  <c:v>0.99909999999999999</c:v>
                </c:pt>
                <c:pt idx="2">
                  <c:v>0.99819999999999998</c:v>
                </c:pt>
                <c:pt idx="3">
                  <c:v>0.99760000000000004</c:v>
                </c:pt>
                <c:pt idx="4">
                  <c:v>0.99709999999999999</c:v>
                </c:pt>
                <c:pt idx="5">
                  <c:v>0.99650000000000005</c:v>
                </c:pt>
                <c:pt idx="6">
                  <c:v>0.99609999999999999</c:v>
                </c:pt>
                <c:pt idx="7">
                  <c:v>0.99590000000000001</c:v>
                </c:pt>
                <c:pt idx="8">
                  <c:v>0.99569999999999992</c:v>
                </c:pt>
                <c:pt idx="9">
                  <c:v>0.99549999999999994</c:v>
                </c:pt>
                <c:pt idx="10">
                  <c:v>0.99529999999999996</c:v>
                </c:pt>
                <c:pt idx="11">
                  <c:v>0.99159999999999993</c:v>
                </c:pt>
                <c:pt idx="12">
                  <c:v>0.99099999999999999</c:v>
                </c:pt>
                <c:pt idx="13">
                  <c:v>0.99049999999999994</c:v>
                </c:pt>
                <c:pt idx="14">
                  <c:v>0.98980000000000001</c:v>
                </c:pt>
                <c:pt idx="15">
                  <c:v>0.98829999999999996</c:v>
                </c:pt>
                <c:pt idx="16">
                  <c:v>0.98719999999999997</c:v>
                </c:pt>
                <c:pt idx="17">
                  <c:v>0.98499999999999999</c:v>
                </c:pt>
                <c:pt idx="18">
                  <c:v>0.98290000000000011</c:v>
                </c:pt>
                <c:pt idx="19">
                  <c:v>0.98060000000000003</c:v>
                </c:pt>
                <c:pt idx="20">
                  <c:v>0.97809999999999997</c:v>
                </c:pt>
                <c:pt idx="21">
                  <c:v>0.97510000000000008</c:v>
                </c:pt>
                <c:pt idx="22">
                  <c:v>0.97060000000000002</c:v>
                </c:pt>
                <c:pt idx="23">
                  <c:v>0.96250000000000002</c:v>
                </c:pt>
                <c:pt idx="24">
                  <c:v>0.94950000000000001</c:v>
                </c:pt>
                <c:pt idx="25">
                  <c:v>0.93680000000000008</c:v>
                </c:pt>
                <c:pt idx="26">
                  <c:v>0.92400000000000004</c:v>
                </c:pt>
                <c:pt idx="27">
                  <c:v>0.91049999999999998</c:v>
                </c:pt>
                <c:pt idx="28">
                  <c:v>0.89510000000000001</c:v>
                </c:pt>
                <c:pt idx="29">
                  <c:v>0.87939999999999996</c:v>
                </c:pt>
                <c:pt idx="30">
                  <c:v>0.86140000000000005</c:v>
                </c:pt>
                <c:pt idx="31">
                  <c:v>0.84340000000000004</c:v>
                </c:pt>
                <c:pt idx="32">
                  <c:v>0.82540000000000002</c:v>
                </c:pt>
                <c:pt idx="33">
                  <c:v>0.80700000000000005</c:v>
                </c:pt>
                <c:pt idx="34">
                  <c:v>0.7873</c:v>
                </c:pt>
                <c:pt idx="35">
                  <c:v>0.76690000000000003</c:v>
                </c:pt>
                <c:pt idx="36">
                  <c:v>0.74650000000000005</c:v>
                </c:pt>
                <c:pt idx="37">
                  <c:v>0.72450000000000003</c:v>
                </c:pt>
                <c:pt idx="38">
                  <c:v>0.70609999999999995</c:v>
                </c:pt>
                <c:pt idx="39">
                  <c:v>0.68720000000000003</c:v>
                </c:pt>
                <c:pt idx="40">
                  <c:v>0.67120000000000002</c:v>
                </c:pt>
                <c:pt idx="41">
                  <c:v>0.65610000000000002</c:v>
                </c:pt>
                <c:pt idx="42">
                  <c:v>0.63869999999999993</c:v>
                </c:pt>
                <c:pt idx="43">
                  <c:v>0.62360000000000004</c:v>
                </c:pt>
                <c:pt idx="44">
                  <c:v>0.60829999999999995</c:v>
                </c:pt>
                <c:pt idx="45">
                  <c:v>0.5948</c:v>
                </c:pt>
                <c:pt idx="46">
                  <c:v>0.58250000000000002</c:v>
                </c:pt>
                <c:pt idx="47">
                  <c:v>0.56320000000000003</c:v>
                </c:pt>
                <c:pt idx="48">
                  <c:v>0.55289999999999995</c:v>
                </c:pt>
                <c:pt idx="49">
                  <c:v>0.53749999999999998</c:v>
                </c:pt>
                <c:pt idx="50">
                  <c:v>0.52129999999999999</c:v>
                </c:pt>
                <c:pt idx="51">
                  <c:v>0.50390000000000001</c:v>
                </c:pt>
                <c:pt idx="52">
                  <c:v>0.48659999999999998</c:v>
                </c:pt>
                <c:pt idx="53">
                  <c:v>0.47420000000000001</c:v>
                </c:pt>
                <c:pt idx="54">
                  <c:v>0.4617</c:v>
                </c:pt>
                <c:pt idx="55">
                  <c:v>0.44579999999999997</c:v>
                </c:pt>
                <c:pt idx="56">
                  <c:v>0.43180000000000002</c:v>
                </c:pt>
                <c:pt idx="57">
                  <c:v>0.41369999999999996</c:v>
                </c:pt>
                <c:pt idx="58">
                  <c:v>0.40020000000000006</c:v>
                </c:pt>
                <c:pt idx="59">
                  <c:v>0.3886</c:v>
                </c:pt>
                <c:pt idx="60">
                  <c:v>0.37569999999999998</c:v>
                </c:pt>
                <c:pt idx="61">
                  <c:v>0.35820000000000002</c:v>
                </c:pt>
                <c:pt idx="62">
                  <c:v>0.34060000000000001</c:v>
                </c:pt>
                <c:pt idx="63">
                  <c:v>0.31819999999999998</c:v>
                </c:pt>
                <c:pt idx="64">
                  <c:v>0.27229999999999999</c:v>
                </c:pt>
                <c:pt idx="65">
                  <c:v>0.22850000000000001</c:v>
                </c:pt>
                <c:pt idx="66">
                  <c:v>0.18760000000000002</c:v>
                </c:pt>
                <c:pt idx="67">
                  <c:v>0.17600000000000002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7E-4466-8358-15ABBCDE10F4}"/>
            </c:ext>
          </c:extLst>
        </c:ser>
        <c:ser>
          <c:idx val="1"/>
          <c:order val="1"/>
          <c:tx>
            <c:strRef>
              <c:f>'Exh. DJG-12 Acct. 382.00'!$G$5</c:f>
              <c:strCache>
                <c:ptCount val="1"/>
                <c:pt idx="0">
                  <c:v>PSE
R3-35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DJG-12 Acct. 382.00'!$A$8:$A$76</c:f>
              <c:numCache>
                <c:formatCode>0.0</c:formatCode>
                <c:ptCount val="6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</c:numCache>
            </c:numRef>
          </c:xVal>
          <c:yVal>
            <c:numRef>
              <c:f>'Exh. DJG-12 Acct. 382.00'!$G$8:$G$76</c:f>
              <c:numCache>
                <c:formatCode>0.00%</c:formatCode>
                <c:ptCount val="69"/>
                <c:pt idx="0">
                  <c:v>1</c:v>
                </c:pt>
                <c:pt idx="1">
                  <c:v>0.99977300000000002</c:v>
                </c:pt>
                <c:pt idx="2">
                  <c:v>0.99923399999999996</c:v>
                </c:pt>
                <c:pt idx="3">
                  <c:v>0.99855700000000003</c:v>
                </c:pt>
                <c:pt idx="4">
                  <c:v>0.99771500000000002</c:v>
                </c:pt>
                <c:pt idx="5">
                  <c:v>0.99667499999999998</c:v>
                </c:pt>
                <c:pt idx="6">
                  <c:v>0.99540499999999998</c:v>
                </c:pt>
                <c:pt idx="7">
                  <c:v>0.99386600000000003</c:v>
                </c:pt>
                <c:pt idx="8">
                  <c:v>0.99201899999999998</c:v>
                </c:pt>
                <c:pt idx="9">
                  <c:v>0.98981600000000003</c:v>
                </c:pt>
                <c:pt idx="10">
                  <c:v>0.98721000000000003</c:v>
                </c:pt>
                <c:pt idx="11">
                  <c:v>0.98414699999999999</c:v>
                </c:pt>
                <c:pt idx="12">
                  <c:v>0.98056200000000004</c:v>
                </c:pt>
                <c:pt idx="13">
                  <c:v>0.97640099999999996</c:v>
                </c:pt>
                <c:pt idx="14">
                  <c:v>0.97160299999999999</c:v>
                </c:pt>
                <c:pt idx="15">
                  <c:v>0.96610099999999999</c:v>
                </c:pt>
                <c:pt idx="16">
                  <c:v>0.95982500000000004</c:v>
                </c:pt>
                <c:pt idx="17">
                  <c:v>0.952704</c:v>
                </c:pt>
                <c:pt idx="18">
                  <c:v>0.94466099999999997</c:v>
                </c:pt>
                <c:pt idx="19">
                  <c:v>0.93559700000000001</c:v>
                </c:pt>
                <c:pt idx="20">
                  <c:v>0.92544499999999996</c:v>
                </c:pt>
                <c:pt idx="21">
                  <c:v>0.91411299999999995</c:v>
                </c:pt>
                <c:pt idx="22">
                  <c:v>0.90150399999999997</c:v>
                </c:pt>
                <c:pt idx="23">
                  <c:v>0.88751500000000005</c:v>
                </c:pt>
                <c:pt idx="24">
                  <c:v>0.87202999999999997</c:v>
                </c:pt>
                <c:pt idx="25">
                  <c:v>0.85492800000000002</c:v>
                </c:pt>
                <c:pt idx="26">
                  <c:v>0.83604400000000001</c:v>
                </c:pt>
                <c:pt idx="27">
                  <c:v>0.81526699999999996</c:v>
                </c:pt>
                <c:pt idx="28">
                  <c:v>0.79245699999999997</c:v>
                </c:pt>
                <c:pt idx="29">
                  <c:v>0.76747799999999999</c:v>
                </c:pt>
                <c:pt idx="30">
                  <c:v>0.74020600000000003</c:v>
                </c:pt>
                <c:pt idx="31">
                  <c:v>0.71054499999999998</c:v>
                </c:pt>
                <c:pt idx="32">
                  <c:v>0.67843699999999996</c:v>
                </c:pt>
                <c:pt idx="33">
                  <c:v>0.64383999999999997</c:v>
                </c:pt>
                <c:pt idx="34">
                  <c:v>0.606877</c:v>
                </c:pt>
                <c:pt idx="35">
                  <c:v>0.56771700000000003</c:v>
                </c:pt>
                <c:pt idx="36">
                  <c:v>0.52663300000000002</c:v>
                </c:pt>
                <c:pt idx="37">
                  <c:v>0.48400700000000002</c:v>
                </c:pt>
                <c:pt idx="38">
                  <c:v>0.440328</c:v>
                </c:pt>
                <c:pt idx="39">
                  <c:v>0.39617999999999998</c:v>
                </c:pt>
                <c:pt idx="40">
                  <c:v>0.35223500000000002</c:v>
                </c:pt>
                <c:pt idx="41">
                  <c:v>0.30919799999999997</c:v>
                </c:pt>
                <c:pt idx="42">
                  <c:v>0.26775900000000002</c:v>
                </c:pt>
                <c:pt idx="43">
                  <c:v>0.22855900000000001</c:v>
                </c:pt>
                <c:pt idx="44">
                  <c:v>0.19214899999999999</c:v>
                </c:pt>
                <c:pt idx="45">
                  <c:v>0.15895100000000001</c:v>
                </c:pt>
                <c:pt idx="46">
                  <c:v>0.12923999999999999</c:v>
                </c:pt>
                <c:pt idx="47">
                  <c:v>0.103197</c:v>
                </c:pt>
                <c:pt idx="48">
                  <c:v>8.0727999999999994E-2</c:v>
                </c:pt>
                <c:pt idx="49">
                  <c:v>6.1684000000000003E-2</c:v>
                </c:pt>
                <c:pt idx="50">
                  <c:v>4.5836000000000002E-2</c:v>
                </c:pt>
                <c:pt idx="51">
                  <c:v>3.2910000000000002E-2</c:v>
                </c:pt>
                <c:pt idx="52">
                  <c:v>2.2619E-2</c:v>
                </c:pt>
                <c:pt idx="53">
                  <c:v>1.4678999999999999E-2</c:v>
                </c:pt>
                <c:pt idx="54">
                  <c:v>8.8430000000000002E-3</c:v>
                </c:pt>
                <c:pt idx="55">
                  <c:v>4.7869999999999996E-3</c:v>
                </c:pt>
                <c:pt idx="56">
                  <c:v>2.212E-3</c:v>
                </c:pt>
                <c:pt idx="57">
                  <c:v>7.9100000000000004E-4</c:v>
                </c:pt>
                <c:pt idx="58">
                  <c:v>1.74E-4</c:v>
                </c:pt>
                <c:pt idx="59">
                  <c:v>1.0000000000000001E-5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7E-4466-8358-15ABBCDE10F4}"/>
            </c:ext>
          </c:extLst>
        </c:ser>
        <c:ser>
          <c:idx val="2"/>
          <c:order val="2"/>
          <c:tx>
            <c:strRef>
              <c:f>'Exh. DJG-12 Acct. 382.00'!$I$5</c:f>
              <c:strCache>
                <c:ptCount val="1"/>
                <c:pt idx="0">
                  <c:v>PC 
S1.5-47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DJG-12 Acct. 382.00'!$A$8:$A$76</c:f>
              <c:numCache>
                <c:formatCode>0.0</c:formatCode>
                <c:ptCount val="6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</c:numCache>
            </c:numRef>
          </c:xVal>
          <c:yVal>
            <c:numRef>
              <c:f>'Exh. DJG-12 Acct. 382.00'!$I$8:$I$76</c:f>
              <c:numCache>
                <c:formatCode>0.00%</c:formatCode>
                <c:ptCount val="69"/>
                <c:pt idx="0">
                  <c:v>1</c:v>
                </c:pt>
                <c:pt idx="1">
                  <c:v>0.99999800000000005</c:v>
                </c:pt>
                <c:pt idx="2">
                  <c:v>0.99996600000000002</c:v>
                </c:pt>
                <c:pt idx="3">
                  <c:v>0.99985999999999997</c:v>
                </c:pt>
                <c:pt idx="4">
                  <c:v>0.99963999999999997</c:v>
                </c:pt>
                <c:pt idx="5">
                  <c:v>0.99927299999999997</c:v>
                </c:pt>
                <c:pt idx="6">
                  <c:v>0.998722</c:v>
                </c:pt>
                <c:pt idx="7">
                  <c:v>0.99795299999999998</c:v>
                </c:pt>
                <c:pt idx="8">
                  <c:v>0.99692999999999998</c:v>
                </c:pt>
                <c:pt idx="9">
                  <c:v>0.995614</c:v>
                </c:pt>
                <c:pt idx="10">
                  <c:v>0.99396799999999996</c:v>
                </c:pt>
                <c:pt idx="11">
                  <c:v>0.99196099999999998</c:v>
                </c:pt>
                <c:pt idx="12">
                  <c:v>0.98955599999999999</c:v>
                </c:pt>
                <c:pt idx="13">
                  <c:v>0.98671600000000004</c:v>
                </c:pt>
                <c:pt idx="14">
                  <c:v>0.98340700000000003</c:v>
                </c:pt>
                <c:pt idx="15">
                  <c:v>0.97959200000000002</c:v>
                </c:pt>
                <c:pt idx="16">
                  <c:v>0.97523899999999997</c:v>
                </c:pt>
                <c:pt idx="17">
                  <c:v>0.97030099999999997</c:v>
                </c:pt>
                <c:pt idx="18">
                  <c:v>0.96475500000000003</c:v>
                </c:pt>
                <c:pt idx="19">
                  <c:v>0.95857599999999998</c:v>
                </c:pt>
                <c:pt idx="20">
                  <c:v>0.95173600000000003</c:v>
                </c:pt>
                <c:pt idx="21">
                  <c:v>0.94421200000000005</c:v>
                </c:pt>
                <c:pt idx="22">
                  <c:v>0.93598199999999998</c:v>
                </c:pt>
                <c:pt idx="23">
                  <c:v>0.92702799999999996</c:v>
                </c:pt>
                <c:pt idx="24">
                  <c:v>0.91733399999999998</c:v>
                </c:pt>
                <c:pt idx="25">
                  <c:v>0.90686599999999995</c:v>
                </c:pt>
                <c:pt idx="26">
                  <c:v>0.89563899999999996</c:v>
                </c:pt>
                <c:pt idx="27">
                  <c:v>0.88364699999999996</c:v>
                </c:pt>
                <c:pt idx="28">
                  <c:v>0.87089099999999997</c:v>
                </c:pt>
                <c:pt idx="29">
                  <c:v>0.857375</c:v>
                </c:pt>
                <c:pt idx="30">
                  <c:v>0.84310600000000002</c:v>
                </c:pt>
                <c:pt idx="31">
                  <c:v>0.82809600000000005</c:v>
                </c:pt>
                <c:pt idx="32">
                  <c:v>0.812357</c:v>
                </c:pt>
                <c:pt idx="33">
                  <c:v>0.79589699999999997</c:v>
                </c:pt>
                <c:pt idx="34">
                  <c:v>0.77875799999999995</c:v>
                </c:pt>
                <c:pt idx="35">
                  <c:v>0.76096600000000003</c:v>
                </c:pt>
                <c:pt idx="36">
                  <c:v>0.74255400000000005</c:v>
                </c:pt>
                <c:pt idx="37">
                  <c:v>0.72355599999999998</c:v>
                </c:pt>
                <c:pt idx="38">
                  <c:v>0.70401100000000005</c:v>
                </c:pt>
                <c:pt idx="39">
                  <c:v>0.68396000000000001</c:v>
                </c:pt>
                <c:pt idx="40">
                  <c:v>0.66344499999999995</c:v>
                </c:pt>
                <c:pt idx="41">
                  <c:v>0.642509</c:v>
                </c:pt>
                <c:pt idx="42">
                  <c:v>0.62121099999999996</c:v>
                </c:pt>
                <c:pt idx="43">
                  <c:v>0.599603</c:v>
                </c:pt>
                <c:pt idx="44">
                  <c:v>0.577739</c:v>
                </c:pt>
                <c:pt idx="45">
                  <c:v>0.555674</c:v>
                </c:pt>
                <c:pt idx="46">
                  <c:v>0.53346300000000002</c:v>
                </c:pt>
                <c:pt idx="47">
                  <c:v>0.51116399999999995</c:v>
                </c:pt>
                <c:pt idx="48">
                  <c:v>0.48883500000000002</c:v>
                </c:pt>
                <c:pt idx="49">
                  <c:v>0.46653699999999998</c:v>
                </c:pt>
                <c:pt idx="50">
                  <c:v>0.444326</c:v>
                </c:pt>
                <c:pt idx="51">
                  <c:v>0.422261</c:v>
                </c:pt>
                <c:pt idx="52">
                  <c:v>0.40039599999999997</c:v>
                </c:pt>
                <c:pt idx="53">
                  <c:v>0.37878899999999999</c:v>
                </c:pt>
                <c:pt idx="54">
                  <c:v>0.357491</c:v>
                </c:pt>
                <c:pt idx="55">
                  <c:v>0.33655499999999999</c:v>
                </c:pt>
                <c:pt idx="56">
                  <c:v>0.31603900000000001</c:v>
                </c:pt>
                <c:pt idx="57">
                  <c:v>0.295989</c:v>
                </c:pt>
                <c:pt idx="58">
                  <c:v>0.27644400000000002</c:v>
                </c:pt>
                <c:pt idx="59">
                  <c:v>0.25744600000000001</c:v>
                </c:pt>
                <c:pt idx="60">
                  <c:v>0.239034</c:v>
                </c:pt>
                <c:pt idx="61">
                  <c:v>0.22124199999999999</c:v>
                </c:pt>
                <c:pt idx="62">
                  <c:v>0.20410200000000001</c:v>
                </c:pt>
                <c:pt idx="63">
                  <c:v>0.187643</c:v>
                </c:pt>
                <c:pt idx="64">
                  <c:v>0.171904</c:v>
                </c:pt>
                <c:pt idx="65">
                  <c:v>0.15689400000000001</c:v>
                </c:pt>
                <c:pt idx="66">
                  <c:v>0.142625</c:v>
                </c:pt>
                <c:pt idx="67">
                  <c:v>0.129109</c:v>
                </c:pt>
                <c:pt idx="68">
                  <c:v>0.116353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7E-4466-8358-15ABBCDE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DJG-12 Acct. 382.00'!$A$8:$A$76</c:f>
              <c:numCache>
                <c:formatCode>0.0</c:formatCode>
                <c:ptCount val="6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</c:numCache>
            </c:numRef>
          </c:xVal>
          <c:yVal>
            <c:numRef>
              <c:f>'Exh. DJG-12 Acct. 382.00'!$E$8:$E$76</c:f>
              <c:numCache>
                <c:formatCode>0.00%</c:formatCode>
                <c:ptCount val="69"/>
                <c:pt idx="0">
                  <c:v>1</c:v>
                </c:pt>
                <c:pt idx="1">
                  <c:v>0.99909999999999999</c:v>
                </c:pt>
                <c:pt idx="2">
                  <c:v>0.99819999999999998</c:v>
                </c:pt>
                <c:pt idx="3">
                  <c:v>0.99760000000000004</c:v>
                </c:pt>
                <c:pt idx="4">
                  <c:v>0.99709999999999999</c:v>
                </c:pt>
                <c:pt idx="5">
                  <c:v>0.99650000000000005</c:v>
                </c:pt>
                <c:pt idx="6">
                  <c:v>0.99609999999999999</c:v>
                </c:pt>
                <c:pt idx="7">
                  <c:v>0.99590000000000001</c:v>
                </c:pt>
                <c:pt idx="8">
                  <c:v>0.99569999999999992</c:v>
                </c:pt>
                <c:pt idx="9">
                  <c:v>0.99549999999999994</c:v>
                </c:pt>
                <c:pt idx="10">
                  <c:v>0.99529999999999996</c:v>
                </c:pt>
                <c:pt idx="11">
                  <c:v>0.99159999999999993</c:v>
                </c:pt>
                <c:pt idx="12">
                  <c:v>0.99099999999999999</c:v>
                </c:pt>
                <c:pt idx="13">
                  <c:v>0.99049999999999994</c:v>
                </c:pt>
                <c:pt idx="14">
                  <c:v>0.98980000000000001</c:v>
                </c:pt>
                <c:pt idx="15">
                  <c:v>0.98829999999999996</c:v>
                </c:pt>
                <c:pt idx="16">
                  <c:v>0.98719999999999997</c:v>
                </c:pt>
                <c:pt idx="17">
                  <c:v>0.98499999999999999</c:v>
                </c:pt>
                <c:pt idx="18">
                  <c:v>0.98290000000000011</c:v>
                </c:pt>
                <c:pt idx="19">
                  <c:v>0.98060000000000003</c:v>
                </c:pt>
                <c:pt idx="20">
                  <c:v>0.97809999999999997</c:v>
                </c:pt>
                <c:pt idx="21">
                  <c:v>0.97510000000000008</c:v>
                </c:pt>
                <c:pt idx="22">
                  <c:v>0.97060000000000002</c:v>
                </c:pt>
                <c:pt idx="23">
                  <c:v>0.96250000000000002</c:v>
                </c:pt>
                <c:pt idx="24">
                  <c:v>0.94950000000000001</c:v>
                </c:pt>
                <c:pt idx="25">
                  <c:v>0.93680000000000008</c:v>
                </c:pt>
                <c:pt idx="26">
                  <c:v>0.92400000000000004</c:v>
                </c:pt>
                <c:pt idx="27">
                  <c:v>0.91049999999999998</c:v>
                </c:pt>
                <c:pt idx="28">
                  <c:v>0.89510000000000001</c:v>
                </c:pt>
                <c:pt idx="29">
                  <c:v>0.87939999999999996</c:v>
                </c:pt>
                <c:pt idx="30">
                  <c:v>0.86140000000000005</c:v>
                </c:pt>
                <c:pt idx="31">
                  <c:v>0.84340000000000004</c:v>
                </c:pt>
                <c:pt idx="32">
                  <c:v>0.82540000000000002</c:v>
                </c:pt>
                <c:pt idx="33">
                  <c:v>0.80700000000000005</c:v>
                </c:pt>
                <c:pt idx="34">
                  <c:v>0.7873</c:v>
                </c:pt>
                <c:pt idx="35">
                  <c:v>0.76690000000000003</c:v>
                </c:pt>
                <c:pt idx="36">
                  <c:v>0.74650000000000005</c:v>
                </c:pt>
                <c:pt idx="37">
                  <c:v>0.72450000000000003</c:v>
                </c:pt>
                <c:pt idx="38">
                  <c:v>0.70609999999999995</c:v>
                </c:pt>
                <c:pt idx="39">
                  <c:v>0.68720000000000003</c:v>
                </c:pt>
                <c:pt idx="40">
                  <c:v>0.67120000000000002</c:v>
                </c:pt>
                <c:pt idx="41">
                  <c:v>0.65610000000000002</c:v>
                </c:pt>
                <c:pt idx="42">
                  <c:v>0.63869999999999993</c:v>
                </c:pt>
                <c:pt idx="43">
                  <c:v>0.62360000000000004</c:v>
                </c:pt>
                <c:pt idx="44">
                  <c:v>0.60829999999999995</c:v>
                </c:pt>
                <c:pt idx="45">
                  <c:v>0.5948</c:v>
                </c:pt>
                <c:pt idx="46">
                  <c:v>0.58250000000000002</c:v>
                </c:pt>
                <c:pt idx="47">
                  <c:v>0.56320000000000003</c:v>
                </c:pt>
                <c:pt idx="48">
                  <c:v>0.55289999999999995</c:v>
                </c:pt>
                <c:pt idx="49">
                  <c:v>0.53749999999999998</c:v>
                </c:pt>
                <c:pt idx="50">
                  <c:v>0.52129999999999999</c:v>
                </c:pt>
                <c:pt idx="51">
                  <c:v>0.50390000000000001</c:v>
                </c:pt>
                <c:pt idx="52">
                  <c:v>0.48659999999999998</c:v>
                </c:pt>
                <c:pt idx="53">
                  <c:v>0.47420000000000001</c:v>
                </c:pt>
                <c:pt idx="54">
                  <c:v>0.4617</c:v>
                </c:pt>
                <c:pt idx="55">
                  <c:v>0.44579999999999997</c:v>
                </c:pt>
                <c:pt idx="56">
                  <c:v>0.43180000000000002</c:v>
                </c:pt>
                <c:pt idx="57">
                  <c:v>0.41369999999999996</c:v>
                </c:pt>
                <c:pt idx="58">
                  <c:v>0.40020000000000006</c:v>
                </c:pt>
                <c:pt idx="59">
                  <c:v>0.3886</c:v>
                </c:pt>
                <c:pt idx="60">
                  <c:v>0.37569999999999998</c:v>
                </c:pt>
                <c:pt idx="61">
                  <c:v>0.35820000000000002</c:v>
                </c:pt>
                <c:pt idx="62">
                  <c:v>0.34060000000000001</c:v>
                </c:pt>
                <c:pt idx="63">
                  <c:v>0.31819999999999998</c:v>
                </c:pt>
                <c:pt idx="64">
                  <c:v>0.27229999999999999</c:v>
                </c:pt>
                <c:pt idx="65">
                  <c:v>0.22850000000000001</c:v>
                </c:pt>
                <c:pt idx="66">
                  <c:v>0.18760000000000002</c:v>
                </c:pt>
                <c:pt idx="67">
                  <c:v>0.17600000000000002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5F-4A72-9C44-CF78DA207B15}"/>
            </c:ext>
          </c:extLst>
        </c:ser>
        <c:ser>
          <c:idx val="1"/>
          <c:order val="1"/>
          <c:tx>
            <c:strRef>
              <c:f>'Exh. DJG-12 Acct. 382.00'!$G$5:$G$6</c:f>
              <c:strCache>
                <c:ptCount val="2"/>
                <c:pt idx="0">
                  <c:v>PSE
R3-35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DJG-12 Acct. 382.00'!$A$8:$A$76</c:f>
              <c:numCache>
                <c:formatCode>0.0</c:formatCode>
                <c:ptCount val="6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</c:numCache>
            </c:numRef>
          </c:xVal>
          <c:yVal>
            <c:numRef>
              <c:f>'Exh. DJG-12 Acct. 382.00'!$G$8:$G$76</c:f>
              <c:numCache>
                <c:formatCode>0.00%</c:formatCode>
                <c:ptCount val="69"/>
                <c:pt idx="0">
                  <c:v>1</c:v>
                </c:pt>
                <c:pt idx="1">
                  <c:v>0.99977300000000002</c:v>
                </c:pt>
                <c:pt idx="2">
                  <c:v>0.99923399999999996</c:v>
                </c:pt>
                <c:pt idx="3">
                  <c:v>0.99855700000000003</c:v>
                </c:pt>
                <c:pt idx="4">
                  <c:v>0.99771500000000002</c:v>
                </c:pt>
                <c:pt idx="5">
                  <c:v>0.99667499999999998</c:v>
                </c:pt>
                <c:pt idx="6">
                  <c:v>0.99540499999999998</c:v>
                </c:pt>
                <c:pt idx="7">
                  <c:v>0.99386600000000003</c:v>
                </c:pt>
                <c:pt idx="8">
                  <c:v>0.99201899999999998</c:v>
                </c:pt>
                <c:pt idx="9">
                  <c:v>0.98981600000000003</c:v>
                </c:pt>
                <c:pt idx="10">
                  <c:v>0.98721000000000003</c:v>
                </c:pt>
                <c:pt idx="11">
                  <c:v>0.98414699999999999</c:v>
                </c:pt>
                <c:pt idx="12">
                  <c:v>0.98056200000000004</c:v>
                </c:pt>
                <c:pt idx="13">
                  <c:v>0.97640099999999996</c:v>
                </c:pt>
                <c:pt idx="14">
                  <c:v>0.97160299999999999</c:v>
                </c:pt>
                <c:pt idx="15">
                  <c:v>0.96610099999999999</c:v>
                </c:pt>
                <c:pt idx="16">
                  <c:v>0.95982500000000004</c:v>
                </c:pt>
                <c:pt idx="17">
                  <c:v>0.952704</c:v>
                </c:pt>
                <c:pt idx="18">
                  <c:v>0.94466099999999997</c:v>
                </c:pt>
                <c:pt idx="19">
                  <c:v>0.93559700000000001</c:v>
                </c:pt>
                <c:pt idx="20">
                  <c:v>0.92544499999999996</c:v>
                </c:pt>
                <c:pt idx="21">
                  <c:v>0.91411299999999995</c:v>
                </c:pt>
                <c:pt idx="22">
                  <c:v>0.90150399999999997</c:v>
                </c:pt>
                <c:pt idx="23">
                  <c:v>0.88751500000000005</c:v>
                </c:pt>
                <c:pt idx="24">
                  <c:v>0.87202999999999997</c:v>
                </c:pt>
                <c:pt idx="25">
                  <c:v>0.85492800000000002</c:v>
                </c:pt>
                <c:pt idx="26">
                  <c:v>0.83604400000000001</c:v>
                </c:pt>
                <c:pt idx="27">
                  <c:v>0.81526699999999996</c:v>
                </c:pt>
                <c:pt idx="28">
                  <c:v>0.79245699999999997</c:v>
                </c:pt>
                <c:pt idx="29">
                  <c:v>0.76747799999999999</c:v>
                </c:pt>
                <c:pt idx="30">
                  <c:v>0.74020600000000003</c:v>
                </c:pt>
                <c:pt idx="31">
                  <c:v>0.71054499999999998</c:v>
                </c:pt>
                <c:pt idx="32">
                  <c:v>0.67843699999999996</c:v>
                </c:pt>
                <c:pt idx="33">
                  <c:v>0.64383999999999997</c:v>
                </c:pt>
                <c:pt idx="34">
                  <c:v>0.606877</c:v>
                </c:pt>
                <c:pt idx="35">
                  <c:v>0.56771700000000003</c:v>
                </c:pt>
                <c:pt idx="36">
                  <c:v>0.52663300000000002</c:v>
                </c:pt>
                <c:pt idx="37">
                  <c:v>0.48400700000000002</c:v>
                </c:pt>
                <c:pt idx="38">
                  <c:v>0.440328</c:v>
                </c:pt>
                <c:pt idx="39">
                  <c:v>0.39617999999999998</c:v>
                </c:pt>
                <c:pt idx="40">
                  <c:v>0.35223500000000002</c:v>
                </c:pt>
                <c:pt idx="41">
                  <c:v>0.30919799999999997</c:v>
                </c:pt>
                <c:pt idx="42">
                  <c:v>0.26775900000000002</c:v>
                </c:pt>
                <c:pt idx="43">
                  <c:v>0.22855900000000001</c:v>
                </c:pt>
                <c:pt idx="44">
                  <c:v>0.19214899999999999</c:v>
                </c:pt>
                <c:pt idx="45">
                  <c:v>0.15895100000000001</c:v>
                </c:pt>
                <c:pt idx="46">
                  <c:v>0.12923999999999999</c:v>
                </c:pt>
                <c:pt idx="47">
                  <c:v>0.103197</c:v>
                </c:pt>
                <c:pt idx="48">
                  <c:v>8.0727999999999994E-2</c:v>
                </c:pt>
                <c:pt idx="49">
                  <c:v>6.1684000000000003E-2</c:v>
                </c:pt>
                <c:pt idx="50">
                  <c:v>4.5836000000000002E-2</c:v>
                </c:pt>
                <c:pt idx="51">
                  <c:v>3.2910000000000002E-2</c:v>
                </c:pt>
                <c:pt idx="52">
                  <c:v>2.2619E-2</c:v>
                </c:pt>
                <c:pt idx="53">
                  <c:v>1.4678999999999999E-2</c:v>
                </c:pt>
                <c:pt idx="54">
                  <c:v>8.8430000000000002E-3</c:v>
                </c:pt>
                <c:pt idx="55">
                  <c:v>4.7869999999999996E-3</c:v>
                </c:pt>
                <c:pt idx="56">
                  <c:v>2.212E-3</c:v>
                </c:pt>
                <c:pt idx="57">
                  <c:v>7.9100000000000004E-4</c:v>
                </c:pt>
                <c:pt idx="58">
                  <c:v>1.74E-4</c:v>
                </c:pt>
                <c:pt idx="59">
                  <c:v>1.0000000000000001E-5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5F-4A72-9C44-CF78DA207B15}"/>
            </c:ext>
          </c:extLst>
        </c:ser>
        <c:ser>
          <c:idx val="2"/>
          <c:order val="2"/>
          <c:tx>
            <c:strRef>
              <c:f>'Exh. DJG-12 Acct. 382.00'!$I$5:$I$6</c:f>
              <c:strCache>
                <c:ptCount val="2"/>
                <c:pt idx="0">
                  <c:v>PC 
S1.5-47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DJG-12 Acct. 382.00'!$A$8:$A$76</c:f>
              <c:numCache>
                <c:formatCode>0.0</c:formatCode>
                <c:ptCount val="6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</c:numCache>
            </c:numRef>
          </c:xVal>
          <c:yVal>
            <c:numRef>
              <c:f>'Exh. DJG-12 Acct. 382.00'!$I$8:$I$76</c:f>
              <c:numCache>
                <c:formatCode>0.00%</c:formatCode>
                <c:ptCount val="69"/>
                <c:pt idx="0">
                  <c:v>1</c:v>
                </c:pt>
                <c:pt idx="1">
                  <c:v>0.99999800000000005</c:v>
                </c:pt>
                <c:pt idx="2">
                  <c:v>0.99996600000000002</c:v>
                </c:pt>
                <c:pt idx="3">
                  <c:v>0.99985999999999997</c:v>
                </c:pt>
                <c:pt idx="4">
                  <c:v>0.99963999999999997</c:v>
                </c:pt>
                <c:pt idx="5">
                  <c:v>0.99927299999999997</c:v>
                </c:pt>
                <c:pt idx="6">
                  <c:v>0.998722</c:v>
                </c:pt>
                <c:pt idx="7">
                  <c:v>0.99795299999999998</c:v>
                </c:pt>
                <c:pt idx="8">
                  <c:v>0.99692999999999998</c:v>
                </c:pt>
                <c:pt idx="9">
                  <c:v>0.995614</c:v>
                </c:pt>
                <c:pt idx="10">
                  <c:v>0.99396799999999996</c:v>
                </c:pt>
                <c:pt idx="11">
                  <c:v>0.99196099999999998</c:v>
                </c:pt>
                <c:pt idx="12">
                  <c:v>0.98955599999999999</c:v>
                </c:pt>
                <c:pt idx="13">
                  <c:v>0.98671600000000004</c:v>
                </c:pt>
                <c:pt idx="14">
                  <c:v>0.98340700000000003</c:v>
                </c:pt>
                <c:pt idx="15">
                  <c:v>0.97959200000000002</c:v>
                </c:pt>
                <c:pt idx="16">
                  <c:v>0.97523899999999997</c:v>
                </c:pt>
                <c:pt idx="17">
                  <c:v>0.97030099999999997</c:v>
                </c:pt>
                <c:pt idx="18">
                  <c:v>0.96475500000000003</c:v>
                </c:pt>
                <c:pt idx="19">
                  <c:v>0.95857599999999998</c:v>
                </c:pt>
                <c:pt idx="20">
                  <c:v>0.95173600000000003</c:v>
                </c:pt>
                <c:pt idx="21">
                  <c:v>0.94421200000000005</c:v>
                </c:pt>
                <c:pt idx="22">
                  <c:v>0.93598199999999998</c:v>
                </c:pt>
                <c:pt idx="23">
                  <c:v>0.92702799999999996</c:v>
                </c:pt>
                <c:pt idx="24">
                  <c:v>0.91733399999999998</c:v>
                </c:pt>
                <c:pt idx="25">
                  <c:v>0.90686599999999995</c:v>
                </c:pt>
                <c:pt idx="26">
                  <c:v>0.89563899999999996</c:v>
                </c:pt>
                <c:pt idx="27">
                  <c:v>0.88364699999999996</c:v>
                </c:pt>
                <c:pt idx="28">
                  <c:v>0.87089099999999997</c:v>
                </c:pt>
                <c:pt idx="29">
                  <c:v>0.857375</c:v>
                </c:pt>
                <c:pt idx="30">
                  <c:v>0.84310600000000002</c:v>
                </c:pt>
                <c:pt idx="31">
                  <c:v>0.82809600000000005</c:v>
                </c:pt>
                <c:pt idx="32">
                  <c:v>0.812357</c:v>
                </c:pt>
                <c:pt idx="33">
                  <c:v>0.79589699999999997</c:v>
                </c:pt>
                <c:pt idx="34">
                  <c:v>0.77875799999999995</c:v>
                </c:pt>
                <c:pt idx="35">
                  <c:v>0.76096600000000003</c:v>
                </c:pt>
                <c:pt idx="36">
                  <c:v>0.74255400000000005</c:v>
                </c:pt>
                <c:pt idx="37">
                  <c:v>0.72355599999999998</c:v>
                </c:pt>
                <c:pt idx="38">
                  <c:v>0.70401100000000005</c:v>
                </c:pt>
                <c:pt idx="39">
                  <c:v>0.68396000000000001</c:v>
                </c:pt>
                <c:pt idx="40">
                  <c:v>0.66344499999999995</c:v>
                </c:pt>
                <c:pt idx="41">
                  <c:v>0.642509</c:v>
                </c:pt>
                <c:pt idx="42">
                  <c:v>0.62121099999999996</c:v>
                </c:pt>
                <c:pt idx="43">
                  <c:v>0.599603</c:v>
                </c:pt>
                <c:pt idx="44">
                  <c:v>0.577739</c:v>
                </c:pt>
                <c:pt idx="45">
                  <c:v>0.555674</c:v>
                </c:pt>
                <c:pt idx="46">
                  <c:v>0.53346300000000002</c:v>
                </c:pt>
                <c:pt idx="47">
                  <c:v>0.51116399999999995</c:v>
                </c:pt>
                <c:pt idx="48">
                  <c:v>0.48883500000000002</c:v>
                </c:pt>
                <c:pt idx="49">
                  <c:v>0.46653699999999998</c:v>
                </c:pt>
                <c:pt idx="50">
                  <c:v>0.444326</c:v>
                </c:pt>
                <c:pt idx="51">
                  <c:v>0.422261</c:v>
                </c:pt>
                <c:pt idx="52">
                  <c:v>0.40039599999999997</c:v>
                </c:pt>
                <c:pt idx="53">
                  <c:v>0.37878899999999999</c:v>
                </c:pt>
                <c:pt idx="54">
                  <c:v>0.357491</c:v>
                </c:pt>
                <c:pt idx="55">
                  <c:v>0.33655499999999999</c:v>
                </c:pt>
                <c:pt idx="56">
                  <c:v>0.31603900000000001</c:v>
                </c:pt>
                <c:pt idx="57">
                  <c:v>0.295989</c:v>
                </c:pt>
                <c:pt idx="58">
                  <c:v>0.27644400000000002</c:v>
                </c:pt>
                <c:pt idx="59">
                  <c:v>0.25744600000000001</c:v>
                </c:pt>
                <c:pt idx="60">
                  <c:v>0.239034</c:v>
                </c:pt>
                <c:pt idx="61">
                  <c:v>0.22124199999999999</c:v>
                </c:pt>
                <c:pt idx="62">
                  <c:v>0.20410200000000001</c:v>
                </c:pt>
                <c:pt idx="63">
                  <c:v>0.187643</c:v>
                </c:pt>
                <c:pt idx="64">
                  <c:v>0.171904</c:v>
                </c:pt>
                <c:pt idx="65">
                  <c:v>0.15689400000000001</c:v>
                </c:pt>
                <c:pt idx="66">
                  <c:v>0.142625</c:v>
                </c:pt>
                <c:pt idx="67">
                  <c:v>0.129109</c:v>
                </c:pt>
                <c:pt idx="68">
                  <c:v>0.116353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65F-4A72-9C44-CF78DA207B15}"/>
            </c:ext>
          </c:extLst>
        </c:ser>
        <c:ser>
          <c:idx val="4"/>
          <c:order val="3"/>
          <c:tx>
            <c:v>Truncation Line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'Exh. DJG-12 Acct. 382.00'!$AB$8:$AB$9</c:f>
              <c:numCache>
                <c:formatCode>General</c:formatCode>
                <c:ptCount val="2"/>
                <c:pt idx="0">
                  <c:v>52</c:v>
                </c:pt>
                <c:pt idx="1">
                  <c:v>52</c:v>
                </c:pt>
              </c:numCache>
            </c:numRef>
          </c:xVal>
          <c:yVal>
            <c:numRef>
              <c:f>'Exh. DJG-12 Acct. 382.00'!$AC$8:$AC$9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65F-4A72-9C44-CF78DA207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DJG-7 Acct. 376.20'!$A$8:$A$58</c:f>
              <c:numCache>
                <c:formatCode>0.0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</c:numCache>
            </c:numRef>
          </c:xVal>
          <c:yVal>
            <c:numRef>
              <c:f>'Exh. DJG-7 Acct. 376.20'!$E$8:$E$58</c:f>
              <c:numCache>
                <c:formatCode>0.00%</c:formatCode>
                <c:ptCount val="51"/>
                <c:pt idx="0">
                  <c:v>1</c:v>
                </c:pt>
                <c:pt idx="1">
                  <c:v>0.9998999999999999</c:v>
                </c:pt>
                <c:pt idx="2">
                  <c:v>0.99860000000000004</c:v>
                </c:pt>
                <c:pt idx="3">
                  <c:v>0.99769999999999992</c:v>
                </c:pt>
                <c:pt idx="4">
                  <c:v>0.99680000000000002</c:v>
                </c:pt>
                <c:pt idx="5">
                  <c:v>0.99580000000000002</c:v>
                </c:pt>
                <c:pt idx="6">
                  <c:v>0.995</c:v>
                </c:pt>
                <c:pt idx="7">
                  <c:v>0.99390000000000001</c:v>
                </c:pt>
                <c:pt idx="8">
                  <c:v>0.99260000000000004</c:v>
                </c:pt>
                <c:pt idx="9">
                  <c:v>0.99099999999999999</c:v>
                </c:pt>
                <c:pt idx="10">
                  <c:v>0.98909999999999998</c:v>
                </c:pt>
                <c:pt idx="11">
                  <c:v>0.98780000000000001</c:v>
                </c:pt>
                <c:pt idx="12">
                  <c:v>0.98620000000000008</c:v>
                </c:pt>
                <c:pt idx="13">
                  <c:v>0.98439999999999994</c:v>
                </c:pt>
                <c:pt idx="14">
                  <c:v>0.98170000000000002</c:v>
                </c:pt>
                <c:pt idx="15">
                  <c:v>0.9798</c:v>
                </c:pt>
                <c:pt idx="16">
                  <c:v>0.97829999999999995</c:v>
                </c:pt>
                <c:pt idx="17">
                  <c:v>0.97659999999999991</c:v>
                </c:pt>
                <c:pt idx="18">
                  <c:v>0.97530000000000006</c:v>
                </c:pt>
                <c:pt idx="19">
                  <c:v>0.9738</c:v>
                </c:pt>
                <c:pt idx="20">
                  <c:v>0.97170000000000001</c:v>
                </c:pt>
                <c:pt idx="21">
                  <c:v>0.97030000000000005</c:v>
                </c:pt>
                <c:pt idx="22">
                  <c:v>0.96920000000000006</c:v>
                </c:pt>
                <c:pt idx="23">
                  <c:v>0.96799999999999997</c:v>
                </c:pt>
                <c:pt idx="24">
                  <c:v>0.9668000000000001</c:v>
                </c:pt>
                <c:pt idx="25">
                  <c:v>0.96579999999999999</c:v>
                </c:pt>
                <c:pt idx="26">
                  <c:v>0.96439999999999992</c:v>
                </c:pt>
                <c:pt idx="27">
                  <c:v>0.96260000000000001</c:v>
                </c:pt>
                <c:pt idx="28">
                  <c:v>0.96160000000000001</c:v>
                </c:pt>
                <c:pt idx="29">
                  <c:v>0.96050000000000002</c:v>
                </c:pt>
                <c:pt idx="30">
                  <c:v>0.95950000000000002</c:v>
                </c:pt>
                <c:pt idx="31">
                  <c:v>0.95819999999999994</c:v>
                </c:pt>
                <c:pt idx="32">
                  <c:v>0.95689999999999997</c:v>
                </c:pt>
                <c:pt idx="33">
                  <c:v>0.95450000000000002</c:v>
                </c:pt>
                <c:pt idx="34">
                  <c:v>0.95219999999999994</c:v>
                </c:pt>
                <c:pt idx="35">
                  <c:v>0.94730000000000003</c:v>
                </c:pt>
                <c:pt idx="36">
                  <c:v>0.94059999999999999</c:v>
                </c:pt>
                <c:pt idx="37">
                  <c:v>0.9265000000000001</c:v>
                </c:pt>
                <c:pt idx="38">
                  <c:v>0.90859999999999996</c:v>
                </c:pt>
                <c:pt idx="39">
                  <c:v>0.88709999999999989</c:v>
                </c:pt>
                <c:pt idx="40">
                  <c:v>0.86230000000000007</c:v>
                </c:pt>
                <c:pt idx="41">
                  <c:v>0.83779999999999999</c:v>
                </c:pt>
                <c:pt idx="42">
                  <c:v>0.81629999999999991</c:v>
                </c:pt>
                <c:pt idx="43">
                  <c:v>0.79810000000000003</c:v>
                </c:pt>
                <c:pt idx="44">
                  <c:v>0.78520000000000001</c:v>
                </c:pt>
                <c:pt idx="45">
                  <c:v>0.78299999999999992</c:v>
                </c:pt>
                <c:pt idx="46">
                  <c:v>0.78159999999999996</c:v>
                </c:pt>
                <c:pt idx="47">
                  <c:v>0.78060000000000007</c:v>
                </c:pt>
                <c:pt idx="48">
                  <c:v>0.77950000000000008</c:v>
                </c:pt>
                <c:pt idx="49">
                  <c:v>0.77590000000000003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E0-4149-BA41-82B9382561DB}"/>
            </c:ext>
          </c:extLst>
        </c:ser>
        <c:ser>
          <c:idx val="1"/>
          <c:order val="1"/>
          <c:tx>
            <c:strRef>
              <c:f>'Exh. DJG-7 Acct. 376.20'!$G$5:$G$6</c:f>
              <c:strCache>
                <c:ptCount val="2"/>
                <c:pt idx="0">
                  <c:v>PSE
R3-45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DJG-7 Acct. 376.20'!$A$8:$A$58</c:f>
              <c:numCache>
                <c:formatCode>0.0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</c:numCache>
            </c:numRef>
          </c:xVal>
          <c:yVal>
            <c:numRef>
              <c:f>'Exh. DJG-7 Acct. 376.20'!$G$8:$G$58</c:f>
              <c:numCache>
                <c:formatCode>0.00%</c:formatCode>
                <c:ptCount val="51"/>
                <c:pt idx="0">
                  <c:v>1</c:v>
                </c:pt>
                <c:pt idx="1">
                  <c:v>0.99982599999999999</c:v>
                </c:pt>
                <c:pt idx="2">
                  <c:v>0.99942799999999998</c:v>
                </c:pt>
                <c:pt idx="3">
                  <c:v>0.99895100000000003</c:v>
                </c:pt>
                <c:pt idx="4">
                  <c:v>0.99838400000000005</c:v>
                </c:pt>
                <c:pt idx="5">
                  <c:v>0.99771500000000002</c:v>
                </c:pt>
                <c:pt idx="6">
                  <c:v>0.99692400000000003</c:v>
                </c:pt>
                <c:pt idx="7">
                  <c:v>0.99599899999999997</c:v>
                </c:pt>
                <c:pt idx="8">
                  <c:v>0.99492400000000003</c:v>
                </c:pt>
                <c:pt idx="9">
                  <c:v>0.99368000000000001</c:v>
                </c:pt>
                <c:pt idx="10">
                  <c:v>0.99224400000000001</c:v>
                </c:pt>
                <c:pt idx="11">
                  <c:v>0.99059299999999995</c:v>
                </c:pt>
                <c:pt idx="12">
                  <c:v>0.98870899999999995</c:v>
                </c:pt>
                <c:pt idx="13">
                  <c:v>0.98656900000000003</c:v>
                </c:pt>
                <c:pt idx="14">
                  <c:v>0.98414699999999999</c:v>
                </c:pt>
                <c:pt idx="15">
                  <c:v>0.98140400000000005</c:v>
                </c:pt>
                <c:pt idx="16">
                  <c:v>0.97832300000000005</c:v>
                </c:pt>
                <c:pt idx="17">
                  <c:v>0.97487599999999996</c:v>
                </c:pt>
                <c:pt idx="18">
                  <c:v>0.97103399999999995</c:v>
                </c:pt>
                <c:pt idx="19">
                  <c:v>0.96675599999999995</c:v>
                </c:pt>
                <c:pt idx="20">
                  <c:v>0.96200699999999995</c:v>
                </c:pt>
                <c:pt idx="21">
                  <c:v>0.95676499999999998</c:v>
                </c:pt>
                <c:pt idx="22">
                  <c:v>0.95099400000000001</c:v>
                </c:pt>
                <c:pt idx="23">
                  <c:v>0.94466099999999997</c:v>
                </c:pt>
                <c:pt idx="24">
                  <c:v>0.937697</c:v>
                </c:pt>
                <c:pt idx="25">
                  <c:v>0.93009200000000003</c:v>
                </c:pt>
                <c:pt idx="26">
                  <c:v>0.92180300000000004</c:v>
                </c:pt>
                <c:pt idx="27">
                  <c:v>0.91278800000000004</c:v>
                </c:pt>
                <c:pt idx="28">
                  <c:v>0.90298400000000001</c:v>
                </c:pt>
                <c:pt idx="29">
                  <c:v>0.89233799999999996</c:v>
                </c:pt>
                <c:pt idx="30">
                  <c:v>0.88081699999999996</c:v>
                </c:pt>
                <c:pt idx="31">
                  <c:v>0.868367</c:v>
                </c:pt>
                <c:pt idx="32">
                  <c:v>0.85492800000000002</c:v>
                </c:pt>
                <c:pt idx="33">
                  <c:v>0.84038999999999997</c:v>
                </c:pt>
                <c:pt idx="34">
                  <c:v>0.824735</c:v>
                </c:pt>
                <c:pt idx="35">
                  <c:v>0.80789699999999998</c:v>
                </c:pt>
                <c:pt idx="36">
                  <c:v>0.78981100000000004</c:v>
                </c:pt>
                <c:pt idx="37">
                  <c:v>0.77038499999999999</c:v>
                </c:pt>
                <c:pt idx="38">
                  <c:v>0.74955799999999995</c:v>
                </c:pt>
                <c:pt idx="39">
                  <c:v>0.72731199999999996</c:v>
                </c:pt>
                <c:pt idx="40">
                  <c:v>0.70361099999999999</c:v>
                </c:pt>
                <c:pt idx="41">
                  <c:v>0.67843699999999996</c:v>
                </c:pt>
                <c:pt idx="42">
                  <c:v>0.65172600000000003</c:v>
                </c:pt>
                <c:pt idx="43">
                  <c:v>0.62357799999999997</c:v>
                </c:pt>
                <c:pt idx="44">
                  <c:v>0.59405600000000003</c:v>
                </c:pt>
                <c:pt idx="45">
                  <c:v>0.56325800000000004</c:v>
                </c:pt>
                <c:pt idx="46">
                  <c:v>0.53129599999999999</c:v>
                </c:pt>
                <c:pt idx="47">
                  <c:v>0.498359</c:v>
                </c:pt>
                <c:pt idx="48">
                  <c:v>0.46468700000000002</c:v>
                </c:pt>
                <c:pt idx="49">
                  <c:v>0.430533</c:v>
                </c:pt>
                <c:pt idx="50">
                  <c:v>0.39617999999999998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E0-4149-BA41-82B9382561DB}"/>
            </c:ext>
          </c:extLst>
        </c:ser>
        <c:ser>
          <c:idx val="2"/>
          <c:order val="2"/>
          <c:tx>
            <c:strRef>
              <c:f>'Exh. DJG-7 Acct. 376.20'!$I$5:$I$6</c:f>
              <c:strCache>
                <c:ptCount val="2"/>
                <c:pt idx="0">
                  <c:v>PC 
R3-55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DJG-7 Acct. 376.20'!$A$8:$A$58</c:f>
              <c:numCache>
                <c:formatCode>0.0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</c:numCache>
            </c:numRef>
          </c:xVal>
          <c:yVal>
            <c:numRef>
              <c:f>'Exh. DJG-7 Acct. 376.20'!$I$8:$I$58</c:f>
              <c:numCache>
                <c:formatCode>0.00%</c:formatCode>
                <c:ptCount val="51"/>
                <c:pt idx="0">
                  <c:v>1</c:v>
                </c:pt>
                <c:pt idx="1">
                  <c:v>0.99985900000000005</c:v>
                </c:pt>
                <c:pt idx="2">
                  <c:v>0.99954399999999999</c:v>
                </c:pt>
                <c:pt idx="3">
                  <c:v>0.99917800000000001</c:v>
                </c:pt>
                <c:pt idx="4">
                  <c:v>0.99875599999999998</c:v>
                </c:pt>
                <c:pt idx="5">
                  <c:v>0.99827100000000002</c:v>
                </c:pt>
                <c:pt idx="6">
                  <c:v>0.99771500000000002</c:v>
                </c:pt>
                <c:pt idx="7">
                  <c:v>0.99707699999999999</c:v>
                </c:pt>
                <c:pt idx="8">
                  <c:v>0.99635200000000002</c:v>
                </c:pt>
                <c:pt idx="9">
                  <c:v>0.99553000000000003</c:v>
                </c:pt>
                <c:pt idx="10">
                  <c:v>0.99460199999999999</c:v>
                </c:pt>
                <c:pt idx="11">
                  <c:v>0.99355800000000005</c:v>
                </c:pt>
                <c:pt idx="12">
                  <c:v>0.99238300000000002</c:v>
                </c:pt>
                <c:pt idx="13">
                  <c:v>0.99106499999999997</c:v>
                </c:pt>
                <c:pt idx="14">
                  <c:v>0.98959600000000003</c:v>
                </c:pt>
                <c:pt idx="15">
                  <c:v>0.98796200000000001</c:v>
                </c:pt>
                <c:pt idx="16">
                  <c:v>0.98614999999999997</c:v>
                </c:pt>
                <c:pt idx="17">
                  <c:v>0.98414699999999999</c:v>
                </c:pt>
                <c:pt idx="18">
                  <c:v>0.98192699999999999</c:v>
                </c:pt>
                <c:pt idx="19">
                  <c:v>0.97948400000000002</c:v>
                </c:pt>
                <c:pt idx="20">
                  <c:v>0.97680299999999998</c:v>
                </c:pt>
                <c:pt idx="21">
                  <c:v>0.97386899999999998</c:v>
                </c:pt>
                <c:pt idx="22">
                  <c:v>0.97066399999999997</c:v>
                </c:pt>
                <c:pt idx="23">
                  <c:v>0.96716400000000002</c:v>
                </c:pt>
                <c:pt idx="24">
                  <c:v>0.96335000000000004</c:v>
                </c:pt>
                <c:pt idx="25">
                  <c:v>0.95921100000000004</c:v>
                </c:pt>
                <c:pt idx="26">
                  <c:v>0.95472900000000005</c:v>
                </c:pt>
                <c:pt idx="27">
                  <c:v>0.94988600000000001</c:v>
                </c:pt>
                <c:pt idx="28">
                  <c:v>0.94466099999999997</c:v>
                </c:pt>
                <c:pt idx="29">
                  <c:v>0.93901000000000001</c:v>
                </c:pt>
                <c:pt idx="30">
                  <c:v>0.93293400000000004</c:v>
                </c:pt>
                <c:pt idx="31">
                  <c:v>0.92641099999999998</c:v>
                </c:pt>
                <c:pt idx="32">
                  <c:v>0.91941799999999996</c:v>
                </c:pt>
                <c:pt idx="33">
                  <c:v>0.91193100000000005</c:v>
                </c:pt>
                <c:pt idx="34">
                  <c:v>0.90390999999999999</c:v>
                </c:pt>
                <c:pt idx="35">
                  <c:v>0.89532599999999996</c:v>
                </c:pt>
                <c:pt idx="36">
                  <c:v>0.88616600000000001</c:v>
                </c:pt>
                <c:pt idx="37">
                  <c:v>0.87639999999999996</c:v>
                </c:pt>
                <c:pt idx="38">
                  <c:v>0.86599800000000005</c:v>
                </c:pt>
                <c:pt idx="39">
                  <c:v>0.85492800000000002</c:v>
                </c:pt>
                <c:pt idx="40">
                  <c:v>0.84311499999999995</c:v>
                </c:pt>
                <c:pt idx="41">
                  <c:v>0.83056099999999999</c:v>
                </c:pt>
                <c:pt idx="42">
                  <c:v>0.81723100000000004</c:v>
                </c:pt>
                <c:pt idx="43">
                  <c:v>0.80308999999999997</c:v>
                </c:pt>
                <c:pt idx="44">
                  <c:v>0.788103</c:v>
                </c:pt>
                <c:pt idx="45">
                  <c:v>0.77220999999999995</c:v>
                </c:pt>
                <c:pt idx="46">
                  <c:v>0.75537699999999997</c:v>
                </c:pt>
                <c:pt idx="47">
                  <c:v>0.73760300000000001</c:v>
                </c:pt>
                <c:pt idx="48">
                  <c:v>0.71886300000000003</c:v>
                </c:pt>
                <c:pt idx="49">
                  <c:v>0.69914399999999999</c:v>
                </c:pt>
                <c:pt idx="50">
                  <c:v>0.67843699999999996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E0-4149-BA41-82B9382561DB}"/>
            </c:ext>
          </c:extLst>
        </c:ser>
        <c:ser>
          <c:idx val="4"/>
          <c:order val="3"/>
          <c:tx>
            <c:v>Truncation Line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'Exh. DJG-7 Acct. 376.20'!$AB$8:$AB$9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'Exh. DJG-7 Acct. 376.20'!$AC$8:$AC$9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E0-4149-BA41-82B938256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DJG-8 Acct. 376.40'!$A$8:$A$75</c:f>
              <c:numCache>
                <c:formatCode>0.0</c:formatCode>
                <c:ptCount val="68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</c:numCache>
            </c:numRef>
          </c:xVal>
          <c:yVal>
            <c:numRef>
              <c:f>'Exh. DJG-8 Acct. 376.40'!$E$8:$E$74</c:f>
              <c:numCache>
                <c:formatCode>0.00%</c:formatCode>
                <c:ptCount val="67"/>
                <c:pt idx="0">
                  <c:v>1</c:v>
                </c:pt>
                <c:pt idx="1">
                  <c:v>0.99950000000000006</c:v>
                </c:pt>
                <c:pt idx="2">
                  <c:v>0.99560000000000004</c:v>
                </c:pt>
                <c:pt idx="3">
                  <c:v>0.99170000000000003</c:v>
                </c:pt>
                <c:pt idx="4">
                  <c:v>0.98930000000000007</c:v>
                </c:pt>
                <c:pt idx="5">
                  <c:v>0.98629999999999995</c:v>
                </c:pt>
                <c:pt idx="6">
                  <c:v>0.98439999999999994</c:v>
                </c:pt>
                <c:pt idx="7">
                  <c:v>0.98060000000000003</c:v>
                </c:pt>
                <c:pt idx="8">
                  <c:v>0.97699999999999998</c:v>
                </c:pt>
                <c:pt idx="9">
                  <c:v>0.97329999999999994</c:v>
                </c:pt>
                <c:pt idx="10">
                  <c:v>0.96939999999999993</c:v>
                </c:pt>
                <c:pt idx="11">
                  <c:v>0.96730000000000005</c:v>
                </c:pt>
                <c:pt idx="12">
                  <c:v>0.96540000000000004</c:v>
                </c:pt>
                <c:pt idx="13">
                  <c:v>0.96340000000000003</c:v>
                </c:pt>
                <c:pt idx="14">
                  <c:v>0.96019999999999994</c:v>
                </c:pt>
                <c:pt idx="15">
                  <c:v>0.9587</c:v>
                </c:pt>
                <c:pt idx="16">
                  <c:v>0.95719999999999994</c:v>
                </c:pt>
                <c:pt idx="17">
                  <c:v>0.95379999999999998</c:v>
                </c:pt>
                <c:pt idx="18">
                  <c:v>0.95129999999999992</c:v>
                </c:pt>
                <c:pt idx="19">
                  <c:v>0.94769999999999999</c:v>
                </c:pt>
                <c:pt idx="20">
                  <c:v>0.94689999999999996</c:v>
                </c:pt>
                <c:pt idx="21">
                  <c:v>0.94519999999999993</c:v>
                </c:pt>
                <c:pt idx="22">
                  <c:v>0.94079999999999997</c:v>
                </c:pt>
                <c:pt idx="23">
                  <c:v>0.93819999999999992</c:v>
                </c:pt>
                <c:pt idx="24">
                  <c:v>0.93620000000000003</c:v>
                </c:pt>
                <c:pt idx="25">
                  <c:v>0.93340000000000001</c:v>
                </c:pt>
                <c:pt idx="26">
                  <c:v>0.92980000000000007</c:v>
                </c:pt>
                <c:pt idx="27">
                  <c:v>0.92709999999999992</c:v>
                </c:pt>
                <c:pt idx="28">
                  <c:v>0.92370000000000008</c:v>
                </c:pt>
                <c:pt idx="29">
                  <c:v>0.92069999999999996</c:v>
                </c:pt>
                <c:pt idx="30">
                  <c:v>0.91749999999999998</c:v>
                </c:pt>
                <c:pt idx="31">
                  <c:v>0.91110000000000002</c:v>
                </c:pt>
                <c:pt idx="32">
                  <c:v>0.90439999999999998</c:v>
                </c:pt>
                <c:pt idx="33">
                  <c:v>0.89549999999999996</c:v>
                </c:pt>
                <c:pt idx="34">
                  <c:v>0.88529999999999998</c:v>
                </c:pt>
                <c:pt idx="35">
                  <c:v>0.87329999999999997</c:v>
                </c:pt>
                <c:pt idx="36">
                  <c:v>0.86239999999999994</c:v>
                </c:pt>
                <c:pt idx="37">
                  <c:v>0.85389999999999999</c:v>
                </c:pt>
                <c:pt idx="38">
                  <c:v>0.84609999999999996</c:v>
                </c:pt>
                <c:pt idx="39">
                  <c:v>0.84</c:v>
                </c:pt>
                <c:pt idx="40">
                  <c:v>0.83510000000000006</c:v>
                </c:pt>
                <c:pt idx="41">
                  <c:v>0.83239999999999992</c:v>
                </c:pt>
                <c:pt idx="42">
                  <c:v>0.82889999999999997</c:v>
                </c:pt>
                <c:pt idx="43">
                  <c:v>0.82450000000000001</c:v>
                </c:pt>
                <c:pt idx="44">
                  <c:v>0.82129999999999992</c:v>
                </c:pt>
                <c:pt idx="45">
                  <c:v>0.81799999999999995</c:v>
                </c:pt>
                <c:pt idx="46">
                  <c:v>0.81459999999999999</c:v>
                </c:pt>
                <c:pt idx="47">
                  <c:v>0.81099999999999994</c:v>
                </c:pt>
                <c:pt idx="48">
                  <c:v>0.8085</c:v>
                </c:pt>
                <c:pt idx="49">
                  <c:v>0.80650000000000011</c:v>
                </c:pt>
                <c:pt idx="50">
                  <c:v>0.80489999999999995</c:v>
                </c:pt>
                <c:pt idx="51">
                  <c:v>0.80370000000000008</c:v>
                </c:pt>
                <c:pt idx="52">
                  <c:v>0.80209999999999992</c:v>
                </c:pt>
                <c:pt idx="53">
                  <c:v>0.80059999999999998</c:v>
                </c:pt>
                <c:pt idx="54">
                  <c:v>0.79909999999999992</c:v>
                </c:pt>
                <c:pt idx="55">
                  <c:v>0.79819999999999991</c:v>
                </c:pt>
                <c:pt idx="56">
                  <c:v>0.79709999999999992</c:v>
                </c:pt>
                <c:pt idx="57">
                  <c:v>0.7964</c:v>
                </c:pt>
                <c:pt idx="58">
                  <c:v>0.79610000000000003</c:v>
                </c:pt>
                <c:pt idx="59">
                  <c:v>0.79599999999999993</c:v>
                </c:pt>
                <c:pt idx="60">
                  <c:v>0.79540000000000011</c:v>
                </c:pt>
                <c:pt idx="61">
                  <c:v>0.79180000000000006</c:v>
                </c:pt>
                <c:pt idx="62">
                  <c:v>0.79110000000000003</c:v>
                </c:pt>
                <c:pt idx="63">
                  <c:v>0.79079999999999995</c:v>
                </c:pt>
                <c:pt idx="64">
                  <c:v>0.7903</c:v>
                </c:pt>
                <c:pt idx="65">
                  <c:v>0.7903</c:v>
                </c:pt>
                <c:pt idx="66">
                  <c:v>0.7903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E0-4153-9DD2-6789BFBC268D}"/>
            </c:ext>
          </c:extLst>
        </c:ser>
        <c:ser>
          <c:idx val="1"/>
          <c:order val="1"/>
          <c:tx>
            <c:strRef>
              <c:f>'Exh. DJG-8 Acct. 376.40'!$G$5</c:f>
              <c:strCache>
                <c:ptCount val="1"/>
                <c:pt idx="0">
                  <c:v>PSE
R2.5-50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DJG-8 Acct. 376.40'!$A$8:$A$75</c:f>
              <c:numCache>
                <c:formatCode>0.0</c:formatCode>
                <c:ptCount val="68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</c:numCache>
            </c:numRef>
          </c:xVal>
          <c:yVal>
            <c:numRef>
              <c:f>'Exh. DJG-8 Acct. 376.40'!$G$8:$G$75</c:f>
              <c:numCache>
                <c:formatCode>0.00%</c:formatCode>
                <c:ptCount val="68"/>
                <c:pt idx="0">
                  <c:v>1</c:v>
                </c:pt>
                <c:pt idx="1">
                  <c:v>0.999448</c:v>
                </c:pt>
                <c:pt idx="2">
                  <c:v>0.99827500000000002</c:v>
                </c:pt>
                <c:pt idx="3">
                  <c:v>0.99700100000000003</c:v>
                </c:pt>
                <c:pt idx="4">
                  <c:v>0.99561900000000003</c:v>
                </c:pt>
                <c:pt idx="5">
                  <c:v>0.99412100000000003</c:v>
                </c:pt>
                <c:pt idx="6">
                  <c:v>0.99249699999999996</c:v>
                </c:pt>
                <c:pt idx="7">
                  <c:v>0.99073800000000001</c:v>
                </c:pt>
                <c:pt idx="8">
                  <c:v>0.98883299999999996</c:v>
                </c:pt>
                <c:pt idx="9">
                  <c:v>0.98677199999999998</c:v>
                </c:pt>
                <c:pt idx="10">
                  <c:v>0.98454399999999997</c:v>
                </c:pt>
                <c:pt idx="11">
                  <c:v>0.98213499999999998</c:v>
                </c:pt>
                <c:pt idx="12">
                  <c:v>0.97953500000000004</c:v>
                </c:pt>
                <c:pt idx="13">
                  <c:v>0.97672800000000004</c:v>
                </c:pt>
                <c:pt idx="14">
                  <c:v>0.97370199999999996</c:v>
                </c:pt>
                <c:pt idx="15">
                  <c:v>0.97044299999999994</c:v>
                </c:pt>
                <c:pt idx="16">
                  <c:v>0.96693399999999996</c:v>
                </c:pt>
                <c:pt idx="17">
                  <c:v>0.96316100000000004</c:v>
                </c:pt>
                <c:pt idx="18">
                  <c:v>0.95910600000000001</c:v>
                </c:pt>
                <c:pt idx="19">
                  <c:v>0.95475500000000002</c:v>
                </c:pt>
                <c:pt idx="20">
                  <c:v>0.95008800000000004</c:v>
                </c:pt>
                <c:pt idx="21">
                  <c:v>0.94508800000000004</c:v>
                </c:pt>
                <c:pt idx="22">
                  <c:v>0.93973700000000004</c:v>
                </c:pt>
                <c:pt idx="23">
                  <c:v>0.93401599999999996</c:v>
                </c:pt>
                <c:pt idx="24">
                  <c:v>0.92790499999999998</c:v>
                </c:pt>
                <c:pt idx="25">
                  <c:v>0.92138399999999998</c:v>
                </c:pt>
                <c:pt idx="26">
                  <c:v>0.91443300000000005</c:v>
                </c:pt>
                <c:pt idx="27">
                  <c:v>0.90702899999999997</c:v>
                </c:pt>
                <c:pt idx="28">
                  <c:v>0.89915199999999995</c:v>
                </c:pt>
                <c:pt idx="29">
                  <c:v>0.89077700000000004</c:v>
                </c:pt>
                <c:pt idx="30">
                  <c:v>0.88188299999999997</c:v>
                </c:pt>
                <c:pt idx="31">
                  <c:v>0.87244299999999997</c:v>
                </c:pt>
                <c:pt idx="32">
                  <c:v>0.86243300000000001</c:v>
                </c:pt>
                <c:pt idx="33">
                  <c:v>0.851827</c:v>
                </c:pt>
                <c:pt idx="34">
                  <c:v>0.84059700000000004</c:v>
                </c:pt>
                <c:pt idx="35">
                  <c:v>0.82871499999999998</c:v>
                </c:pt>
                <c:pt idx="36">
                  <c:v>0.81615300000000002</c:v>
                </c:pt>
                <c:pt idx="37">
                  <c:v>0.80288099999999996</c:v>
                </c:pt>
                <c:pt idx="38">
                  <c:v>0.78886999999999996</c:v>
                </c:pt>
                <c:pt idx="39">
                  <c:v>0.774092</c:v>
                </c:pt>
                <c:pt idx="40">
                  <c:v>0.75851999999999997</c:v>
                </c:pt>
                <c:pt idx="41">
                  <c:v>0.74212599999999995</c:v>
                </c:pt>
                <c:pt idx="42">
                  <c:v>0.72489000000000003</c:v>
                </c:pt>
                <c:pt idx="43">
                  <c:v>0.706793</c:v>
                </c:pt>
                <c:pt idx="44">
                  <c:v>0.68782200000000004</c:v>
                </c:pt>
                <c:pt idx="45">
                  <c:v>0.66797200000000001</c:v>
                </c:pt>
                <c:pt idx="46">
                  <c:v>0.64724700000000002</c:v>
                </c:pt>
                <c:pt idx="47">
                  <c:v>0.62566100000000002</c:v>
                </c:pt>
                <c:pt idx="48">
                  <c:v>0.60324</c:v>
                </c:pt>
                <c:pt idx="49">
                  <c:v>0.58002399999999998</c:v>
                </c:pt>
                <c:pt idx="50">
                  <c:v>0.55606900000000004</c:v>
                </c:pt>
                <c:pt idx="51">
                  <c:v>0.53144499999999995</c:v>
                </c:pt>
                <c:pt idx="52">
                  <c:v>0.50624000000000002</c:v>
                </c:pt>
                <c:pt idx="53">
                  <c:v>0.48055700000000001</c:v>
                </c:pt>
                <c:pt idx="54">
                  <c:v>0.45451399999999997</c:v>
                </c:pt>
                <c:pt idx="55">
                  <c:v>0.42824499999999999</c:v>
                </c:pt>
                <c:pt idx="56">
                  <c:v>0.401893</c:v>
                </c:pt>
                <c:pt idx="57">
                  <c:v>0.375612</c:v>
                </c:pt>
                <c:pt idx="58">
                  <c:v>0.34955799999999998</c:v>
                </c:pt>
                <c:pt idx="59">
                  <c:v>0.32389200000000001</c:v>
                </c:pt>
                <c:pt idx="60">
                  <c:v>0.29876900000000001</c:v>
                </c:pt>
                <c:pt idx="61">
                  <c:v>0.274337</c:v>
                </c:pt>
                <c:pt idx="62">
                  <c:v>0.25073299999999998</c:v>
                </c:pt>
                <c:pt idx="63">
                  <c:v>0.228078</c:v>
                </c:pt>
                <c:pt idx="64">
                  <c:v>0.20647499999999999</c:v>
                </c:pt>
                <c:pt idx="65">
                  <c:v>0.186005</c:v>
                </c:pt>
                <c:pt idx="66">
                  <c:v>0.16672999999999999</c:v>
                </c:pt>
                <c:pt idx="67">
                  <c:v>0.14868899999999999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E0-4153-9DD2-6789BFBC268D}"/>
            </c:ext>
          </c:extLst>
        </c:ser>
        <c:ser>
          <c:idx val="2"/>
          <c:order val="2"/>
          <c:tx>
            <c:strRef>
              <c:f>'Exh. DJG-8 Acct. 376.40'!$I$5</c:f>
              <c:strCache>
                <c:ptCount val="1"/>
                <c:pt idx="0">
                  <c:v>PC 
R2.5-58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DJG-8 Acct. 376.40'!$A$8:$A$75</c:f>
              <c:numCache>
                <c:formatCode>0.0</c:formatCode>
                <c:ptCount val="68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</c:numCache>
            </c:numRef>
          </c:xVal>
          <c:yVal>
            <c:numRef>
              <c:f>'Exh. DJG-8 Acct. 376.40'!$I$8:$I$75</c:f>
              <c:numCache>
                <c:formatCode>0.00%</c:formatCode>
                <c:ptCount val="68"/>
                <c:pt idx="0">
                  <c:v>1</c:v>
                </c:pt>
                <c:pt idx="1">
                  <c:v>0.99952399999999997</c:v>
                </c:pt>
                <c:pt idx="2">
                  <c:v>0.99852300000000005</c:v>
                </c:pt>
                <c:pt idx="3">
                  <c:v>0.99744900000000003</c:v>
                </c:pt>
                <c:pt idx="4">
                  <c:v>0.99629999999999996</c:v>
                </c:pt>
                <c:pt idx="5">
                  <c:v>0.99506300000000003</c:v>
                </c:pt>
                <c:pt idx="6">
                  <c:v>0.99373699999999998</c:v>
                </c:pt>
                <c:pt idx="7">
                  <c:v>0.99231899999999995</c:v>
                </c:pt>
                <c:pt idx="8">
                  <c:v>0.99080000000000001</c:v>
                </c:pt>
                <c:pt idx="9">
                  <c:v>0.98916800000000005</c:v>
                </c:pt>
                <c:pt idx="10">
                  <c:v>0.987425</c:v>
                </c:pt>
                <c:pt idx="11">
                  <c:v>0.98556200000000005</c:v>
                </c:pt>
                <c:pt idx="12">
                  <c:v>0.98356600000000005</c:v>
                </c:pt>
                <c:pt idx="13">
                  <c:v>0.98143199999999997</c:v>
                </c:pt>
                <c:pt idx="14">
                  <c:v>0.979155</c:v>
                </c:pt>
                <c:pt idx="15">
                  <c:v>0.97672800000000004</c:v>
                </c:pt>
                <c:pt idx="16">
                  <c:v>0.97412799999999999</c:v>
                </c:pt>
                <c:pt idx="17">
                  <c:v>0.97135899999999997</c:v>
                </c:pt>
                <c:pt idx="18">
                  <c:v>0.96841200000000005</c:v>
                </c:pt>
                <c:pt idx="19">
                  <c:v>0.96527300000000005</c:v>
                </c:pt>
                <c:pt idx="20">
                  <c:v>0.96192500000000003</c:v>
                </c:pt>
                <c:pt idx="21">
                  <c:v>0.95836900000000003</c:v>
                </c:pt>
                <c:pt idx="22">
                  <c:v>0.954596</c:v>
                </c:pt>
                <c:pt idx="23">
                  <c:v>0.95057899999999995</c:v>
                </c:pt>
                <c:pt idx="24">
                  <c:v>0.94631600000000005</c:v>
                </c:pt>
                <c:pt idx="25">
                  <c:v>0.941801</c:v>
                </c:pt>
                <c:pt idx="26">
                  <c:v>0.93702099999999999</c:v>
                </c:pt>
                <c:pt idx="27">
                  <c:v>0.93194299999999997</c:v>
                </c:pt>
                <c:pt idx="28">
                  <c:v>0.92657800000000001</c:v>
                </c:pt>
                <c:pt idx="29">
                  <c:v>0.92091199999999995</c:v>
                </c:pt>
                <c:pt idx="30">
                  <c:v>0.91491999999999996</c:v>
                </c:pt>
                <c:pt idx="31">
                  <c:v>0.90858499999999998</c:v>
                </c:pt>
                <c:pt idx="32">
                  <c:v>0.90190999999999999</c:v>
                </c:pt>
                <c:pt idx="33">
                  <c:v>0.89488199999999996</c:v>
                </c:pt>
                <c:pt idx="34">
                  <c:v>0.88745399999999997</c:v>
                </c:pt>
                <c:pt idx="35">
                  <c:v>0.87963800000000003</c:v>
                </c:pt>
                <c:pt idx="36">
                  <c:v>0.87142299999999995</c:v>
                </c:pt>
                <c:pt idx="37">
                  <c:v>0.86278299999999997</c:v>
                </c:pt>
                <c:pt idx="38">
                  <c:v>0.85368200000000005</c:v>
                </c:pt>
                <c:pt idx="39">
                  <c:v>0.84413099999999996</c:v>
                </c:pt>
                <c:pt idx="40">
                  <c:v>0.83411599999999997</c:v>
                </c:pt>
                <c:pt idx="41">
                  <c:v>0.82358900000000002</c:v>
                </c:pt>
                <c:pt idx="42">
                  <c:v>0.81254099999999996</c:v>
                </c:pt>
                <c:pt idx="43">
                  <c:v>0.80097399999999996</c:v>
                </c:pt>
                <c:pt idx="44">
                  <c:v>0.78886999999999996</c:v>
                </c:pt>
                <c:pt idx="45">
                  <c:v>0.77615800000000001</c:v>
                </c:pt>
                <c:pt idx="46">
                  <c:v>0.76287099999999997</c:v>
                </c:pt>
                <c:pt idx="47">
                  <c:v>0.748996</c:v>
                </c:pt>
                <c:pt idx="48">
                  <c:v>0.73449500000000001</c:v>
                </c:pt>
                <c:pt idx="49">
                  <c:v>0.71934100000000001</c:v>
                </c:pt>
                <c:pt idx="50">
                  <c:v>0.70355999999999996</c:v>
                </c:pt>
                <c:pt idx="51">
                  <c:v>0.68714500000000001</c:v>
                </c:pt>
                <c:pt idx="52">
                  <c:v>0.67004799999999998</c:v>
                </c:pt>
                <c:pt idx="53">
                  <c:v>0.65230200000000005</c:v>
                </c:pt>
                <c:pt idx="54">
                  <c:v>0.63392899999999996</c:v>
                </c:pt>
                <c:pt idx="55">
                  <c:v>0.61493500000000001</c:v>
                </c:pt>
                <c:pt idx="56">
                  <c:v>0.59530099999999997</c:v>
                </c:pt>
                <c:pt idx="57">
                  <c:v>0.57510399999999995</c:v>
                </c:pt>
                <c:pt idx="58">
                  <c:v>0.55438200000000004</c:v>
                </c:pt>
                <c:pt idx="59">
                  <c:v>0.53315400000000002</c:v>
                </c:pt>
                <c:pt idx="60">
                  <c:v>0.51148300000000002</c:v>
                </c:pt>
                <c:pt idx="61">
                  <c:v>0.48944900000000002</c:v>
                </c:pt>
                <c:pt idx="62">
                  <c:v>0.46712199999999998</c:v>
                </c:pt>
                <c:pt idx="63">
                  <c:v>0.44456499999999999</c:v>
                </c:pt>
                <c:pt idx="64">
                  <c:v>0.42188500000000001</c:v>
                </c:pt>
                <c:pt idx="65">
                  <c:v>0.399171</c:v>
                </c:pt>
                <c:pt idx="66">
                  <c:v>0.37651699999999999</c:v>
                </c:pt>
                <c:pt idx="67">
                  <c:v>0.35403699999999999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E0-4153-9DD2-6789BFBC2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7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DJG-8 Acct. 376.40'!$A$8:$A$75</c:f>
              <c:numCache>
                <c:formatCode>0.0</c:formatCode>
                <c:ptCount val="68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</c:numCache>
            </c:numRef>
          </c:xVal>
          <c:yVal>
            <c:numRef>
              <c:f>'Exh. DJG-8 Acct. 376.40'!$E$8:$E$75</c:f>
              <c:numCache>
                <c:formatCode>0.00%</c:formatCode>
                <c:ptCount val="68"/>
                <c:pt idx="0">
                  <c:v>1</c:v>
                </c:pt>
                <c:pt idx="1">
                  <c:v>0.99950000000000006</c:v>
                </c:pt>
                <c:pt idx="2">
                  <c:v>0.99560000000000004</c:v>
                </c:pt>
                <c:pt idx="3">
                  <c:v>0.99170000000000003</c:v>
                </c:pt>
                <c:pt idx="4">
                  <c:v>0.98930000000000007</c:v>
                </c:pt>
                <c:pt idx="5">
                  <c:v>0.98629999999999995</c:v>
                </c:pt>
                <c:pt idx="6">
                  <c:v>0.98439999999999994</c:v>
                </c:pt>
                <c:pt idx="7">
                  <c:v>0.98060000000000003</c:v>
                </c:pt>
                <c:pt idx="8">
                  <c:v>0.97699999999999998</c:v>
                </c:pt>
                <c:pt idx="9">
                  <c:v>0.97329999999999994</c:v>
                </c:pt>
                <c:pt idx="10">
                  <c:v>0.96939999999999993</c:v>
                </c:pt>
                <c:pt idx="11">
                  <c:v>0.96730000000000005</c:v>
                </c:pt>
                <c:pt idx="12">
                  <c:v>0.96540000000000004</c:v>
                </c:pt>
                <c:pt idx="13">
                  <c:v>0.96340000000000003</c:v>
                </c:pt>
                <c:pt idx="14">
                  <c:v>0.96019999999999994</c:v>
                </c:pt>
                <c:pt idx="15">
                  <c:v>0.9587</c:v>
                </c:pt>
                <c:pt idx="16">
                  <c:v>0.95719999999999994</c:v>
                </c:pt>
                <c:pt idx="17">
                  <c:v>0.95379999999999998</c:v>
                </c:pt>
                <c:pt idx="18">
                  <c:v>0.95129999999999992</c:v>
                </c:pt>
                <c:pt idx="19">
                  <c:v>0.94769999999999999</c:v>
                </c:pt>
                <c:pt idx="20">
                  <c:v>0.94689999999999996</c:v>
                </c:pt>
                <c:pt idx="21">
                  <c:v>0.94519999999999993</c:v>
                </c:pt>
                <c:pt idx="22">
                  <c:v>0.94079999999999997</c:v>
                </c:pt>
                <c:pt idx="23">
                  <c:v>0.93819999999999992</c:v>
                </c:pt>
                <c:pt idx="24">
                  <c:v>0.93620000000000003</c:v>
                </c:pt>
                <c:pt idx="25">
                  <c:v>0.93340000000000001</c:v>
                </c:pt>
                <c:pt idx="26">
                  <c:v>0.92980000000000007</c:v>
                </c:pt>
                <c:pt idx="27">
                  <c:v>0.92709999999999992</c:v>
                </c:pt>
                <c:pt idx="28">
                  <c:v>0.92370000000000008</c:v>
                </c:pt>
                <c:pt idx="29">
                  <c:v>0.92069999999999996</c:v>
                </c:pt>
                <c:pt idx="30">
                  <c:v>0.91749999999999998</c:v>
                </c:pt>
                <c:pt idx="31">
                  <c:v>0.91110000000000002</c:v>
                </c:pt>
                <c:pt idx="32">
                  <c:v>0.90439999999999998</c:v>
                </c:pt>
                <c:pt idx="33">
                  <c:v>0.89549999999999996</c:v>
                </c:pt>
                <c:pt idx="34">
                  <c:v>0.88529999999999998</c:v>
                </c:pt>
                <c:pt idx="35">
                  <c:v>0.87329999999999997</c:v>
                </c:pt>
                <c:pt idx="36">
                  <c:v>0.86239999999999994</c:v>
                </c:pt>
                <c:pt idx="37">
                  <c:v>0.85389999999999999</c:v>
                </c:pt>
                <c:pt idx="38">
                  <c:v>0.84609999999999996</c:v>
                </c:pt>
                <c:pt idx="39">
                  <c:v>0.84</c:v>
                </c:pt>
                <c:pt idx="40">
                  <c:v>0.83510000000000006</c:v>
                </c:pt>
                <c:pt idx="41">
                  <c:v>0.83239999999999992</c:v>
                </c:pt>
                <c:pt idx="42">
                  <c:v>0.82889999999999997</c:v>
                </c:pt>
                <c:pt idx="43">
                  <c:v>0.82450000000000001</c:v>
                </c:pt>
                <c:pt idx="44">
                  <c:v>0.82129999999999992</c:v>
                </c:pt>
                <c:pt idx="45">
                  <c:v>0.81799999999999995</c:v>
                </c:pt>
                <c:pt idx="46">
                  <c:v>0.81459999999999999</c:v>
                </c:pt>
                <c:pt idx="47">
                  <c:v>0.81099999999999994</c:v>
                </c:pt>
                <c:pt idx="48">
                  <c:v>0.8085</c:v>
                </c:pt>
                <c:pt idx="49">
                  <c:v>0.80650000000000011</c:v>
                </c:pt>
                <c:pt idx="50">
                  <c:v>0.80489999999999995</c:v>
                </c:pt>
                <c:pt idx="51">
                  <c:v>0.80370000000000008</c:v>
                </c:pt>
                <c:pt idx="52">
                  <c:v>0.80209999999999992</c:v>
                </c:pt>
                <c:pt idx="53">
                  <c:v>0.80059999999999998</c:v>
                </c:pt>
                <c:pt idx="54">
                  <c:v>0.79909999999999992</c:v>
                </c:pt>
                <c:pt idx="55">
                  <c:v>0.79819999999999991</c:v>
                </c:pt>
                <c:pt idx="56">
                  <c:v>0.79709999999999992</c:v>
                </c:pt>
                <c:pt idx="57">
                  <c:v>0.7964</c:v>
                </c:pt>
                <c:pt idx="58">
                  <c:v>0.79610000000000003</c:v>
                </c:pt>
                <c:pt idx="59">
                  <c:v>0.79599999999999993</c:v>
                </c:pt>
                <c:pt idx="60">
                  <c:v>0.79540000000000011</c:v>
                </c:pt>
                <c:pt idx="61">
                  <c:v>0.79180000000000006</c:v>
                </c:pt>
                <c:pt idx="62">
                  <c:v>0.79110000000000003</c:v>
                </c:pt>
                <c:pt idx="63">
                  <c:v>0.79079999999999995</c:v>
                </c:pt>
                <c:pt idx="64">
                  <c:v>0.7903</c:v>
                </c:pt>
                <c:pt idx="65">
                  <c:v>0.7903</c:v>
                </c:pt>
                <c:pt idx="66">
                  <c:v>0.7903</c:v>
                </c:pt>
                <c:pt idx="67">
                  <c:v>0.7903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87-4C45-A7AB-C2E8092B837D}"/>
            </c:ext>
          </c:extLst>
        </c:ser>
        <c:ser>
          <c:idx val="1"/>
          <c:order val="1"/>
          <c:tx>
            <c:strRef>
              <c:f>'Exh. DJG-8 Acct. 376.40'!$G$5:$G$6</c:f>
              <c:strCache>
                <c:ptCount val="2"/>
                <c:pt idx="0">
                  <c:v>PSE
R2.5-50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DJG-8 Acct. 376.40'!$A$8:$A$75</c:f>
              <c:numCache>
                <c:formatCode>0.0</c:formatCode>
                <c:ptCount val="68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</c:numCache>
            </c:numRef>
          </c:xVal>
          <c:yVal>
            <c:numRef>
              <c:f>'Exh. DJG-8 Acct. 376.40'!$G$8:$G$75</c:f>
              <c:numCache>
                <c:formatCode>0.00%</c:formatCode>
                <c:ptCount val="68"/>
                <c:pt idx="0">
                  <c:v>1</c:v>
                </c:pt>
                <c:pt idx="1">
                  <c:v>0.999448</c:v>
                </c:pt>
                <c:pt idx="2">
                  <c:v>0.99827500000000002</c:v>
                </c:pt>
                <c:pt idx="3">
                  <c:v>0.99700100000000003</c:v>
                </c:pt>
                <c:pt idx="4">
                  <c:v>0.99561900000000003</c:v>
                </c:pt>
                <c:pt idx="5">
                  <c:v>0.99412100000000003</c:v>
                </c:pt>
                <c:pt idx="6">
                  <c:v>0.99249699999999996</c:v>
                </c:pt>
                <c:pt idx="7">
                  <c:v>0.99073800000000001</c:v>
                </c:pt>
                <c:pt idx="8">
                  <c:v>0.98883299999999996</c:v>
                </c:pt>
                <c:pt idx="9">
                  <c:v>0.98677199999999998</c:v>
                </c:pt>
                <c:pt idx="10">
                  <c:v>0.98454399999999997</c:v>
                </c:pt>
                <c:pt idx="11">
                  <c:v>0.98213499999999998</c:v>
                </c:pt>
                <c:pt idx="12">
                  <c:v>0.97953500000000004</c:v>
                </c:pt>
                <c:pt idx="13">
                  <c:v>0.97672800000000004</c:v>
                </c:pt>
                <c:pt idx="14">
                  <c:v>0.97370199999999996</c:v>
                </c:pt>
                <c:pt idx="15">
                  <c:v>0.97044299999999994</c:v>
                </c:pt>
                <c:pt idx="16">
                  <c:v>0.96693399999999996</c:v>
                </c:pt>
                <c:pt idx="17">
                  <c:v>0.96316100000000004</c:v>
                </c:pt>
                <c:pt idx="18">
                  <c:v>0.95910600000000001</c:v>
                </c:pt>
                <c:pt idx="19">
                  <c:v>0.95475500000000002</c:v>
                </c:pt>
                <c:pt idx="20">
                  <c:v>0.95008800000000004</c:v>
                </c:pt>
                <c:pt idx="21">
                  <c:v>0.94508800000000004</c:v>
                </c:pt>
                <c:pt idx="22">
                  <c:v>0.93973700000000004</c:v>
                </c:pt>
                <c:pt idx="23">
                  <c:v>0.93401599999999996</c:v>
                </c:pt>
                <c:pt idx="24">
                  <c:v>0.92790499999999998</c:v>
                </c:pt>
                <c:pt idx="25">
                  <c:v>0.92138399999999998</c:v>
                </c:pt>
                <c:pt idx="26">
                  <c:v>0.91443300000000005</c:v>
                </c:pt>
                <c:pt idx="27">
                  <c:v>0.90702899999999997</c:v>
                </c:pt>
                <c:pt idx="28">
                  <c:v>0.89915199999999995</c:v>
                </c:pt>
                <c:pt idx="29">
                  <c:v>0.89077700000000004</c:v>
                </c:pt>
                <c:pt idx="30">
                  <c:v>0.88188299999999997</c:v>
                </c:pt>
                <c:pt idx="31">
                  <c:v>0.87244299999999997</c:v>
                </c:pt>
                <c:pt idx="32">
                  <c:v>0.86243300000000001</c:v>
                </c:pt>
                <c:pt idx="33">
                  <c:v>0.851827</c:v>
                </c:pt>
                <c:pt idx="34">
                  <c:v>0.84059700000000004</c:v>
                </c:pt>
                <c:pt idx="35">
                  <c:v>0.82871499999999998</c:v>
                </c:pt>
                <c:pt idx="36">
                  <c:v>0.81615300000000002</c:v>
                </c:pt>
                <c:pt idx="37">
                  <c:v>0.80288099999999996</c:v>
                </c:pt>
                <c:pt idx="38">
                  <c:v>0.78886999999999996</c:v>
                </c:pt>
                <c:pt idx="39">
                  <c:v>0.774092</c:v>
                </c:pt>
                <c:pt idx="40">
                  <c:v>0.75851999999999997</c:v>
                </c:pt>
                <c:pt idx="41">
                  <c:v>0.74212599999999995</c:v>
                </c:pt>
                <c:pt idx="42">
                  <c:v>0.72489000000000003</c:v>
                </c:pt>
                <c:pt idx="43">
                  <c:v>0.706793</c:v>
                </c:pt>
                <c:pt idx="44">
                  <c:v>0.68782200000000004</c:v>
                </c:pt>
                <c:pt idx="45">
                  <c:v>0.66797200000000001</c:v>
                </c:pt>
                <c:pt idx="46">
                  <c:v>0.64724700000000002</c:v>
                </c:pt>
                <c:pt idx="47">
                  <c:v>0.62566100000000002</c:v>
                </c:pt>
                <c:pt idx="48">
                  <c:v>0.60324</c:v>
                </c:pt>
                <c:pt idx="49">
                  <c:v>0.58002399999999998</c:v>
                </c:pt>
                <c:pt idx="50">
                  <c:v>0.55606900000000004</c:v>
                </c:pt>
                <c:pt idx="51">
                  <c:v>0.53144499999999995</c:v>
                </c:pt>
                <c:pt idx="52">
                  <c:v>0.50624000000000002</c:v>
                </c:pt>
                <c:pt idx="53">
                  <c:v>0.48055700000000001</c:v>
                </c:pt>
                <c:pt idx="54">
                  <c:v>0.45451399999999997</c:v>
                </c:pt>
                <c:pt idx="55">
                  <c:v>0.42824499999999999</c:v>
                </c:pt>
                <c:pt idx="56">
                  <c:v>0.401893</c:v>
                </c:pt>
                <c:pt idx="57">
                  <c:v>0.375612</c:v>
                </c:pt>
                <c:pt idx="58">
                  <c:v>0.34955799999999998</c:v>
                </c:pt>
                <c:pt idx="59">
                  <c:v>0.32389200000000001</c:v>
                </c:pt>
                <c:pt idx="60">
                  <c:v>0.29876900000000001</c:v>
                </c:pt>
                <c:pt idx="61">
                  <c:v>0.274337</c:v>
                </c:pt>
                <c:pt idx="62">
                  <c:v>0.25073299999999998</c:v>
                </c:pt>
                <c:pt idx="63">
                  <c:v>0.228078</c:v>
                </c:pt>
                <c:pt idx="64">
                  <c:v>0.20647499999999999</c:v>
                </c:pt>
                <c:pt idx="65">
                  <c:v>0.186005</c:v>
                </c:pt>
                <c:pt idx="66">
                  <c:v>0.16672999999999999</c:v>
                </c:pt>
                <c:pt idx="67">
                  <c:v>0.14868899999999999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87-4C45-A7AB-C2E8092B837D}"/>
            </c:ext>
          </c:extLst>
        </c:ser>
        <c:ser>
          <c:idx val="2"/>
          <c:order val="2"/>
          <c:tx>
            <c:strRef>
              <c:f>'Exh. DJG-8 Acct. 376.40'!$I$5:$I$6</c:f>
              <c:strCache>
                <c:ptCount val="2"/>
                <c:pt idx="0">
                  <c:v>PC 
R2.5-58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DJG-8 Acct. 376.40'!$A$8:$A$75</c:f>
              <c:numCache>
                <c:formatCode>0.0</c:formatCode>
                <c:ptCount val="68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</c:numCache>
            </c:numRef>
          </c:xVal>
          <c:yVal>
            <c:numRef>
              <c:f>'Exh. DJG-8 Acct. 376.40'!$I$8:$I$75</c:f>
              <c:numCache>
                <c:formatCode>0.00%</c:formatCode>
                <c:ptCount val="68"/>
                <c:pt idx="0">
                  <c:v>1</c:v>
                </c:pt>
                <c:pt idx="1">
                  <c:v>0.99952399999999997</c:v>
                </c:pt>
                <c:pt idx="2">
                  <c:v>0.99852300000000005</c:v>
                </c:pt>
                <c:pt idx="3">
                  <c:v>0.99744900000000003</c:v>
                </c:pt>
                <c:pt idx="4">
                  <c:v>0.99629999999999996</c:v>
                </c:pt>
                <c:pt idx="5">
                  <c:v>0.99506300000000003</c:v>
                </c:pt>
                <c:pt idx="6">
                  <c:v>0.99373699999999998</c:v>
                </c:pt>
                <c:pt idx="7">
                  <c:v>0.99231899999999995</c:v>
                </c:pt>
                <c:pt idx="8">
                  <c:v>0.99080000000000001</c:v>
                </c:pt>
                <c:pt idx="9">
                  <c:v>0.98916800000000005</c:v>
                </c:pt>
                <c:pt idx="10">
                  <c:v>0.987425</c:v>
                </c:pt>
                <c:pt idx="11">
                  <c:v>0.98556200000000005</c:v>
                </c:pt>
                <c:pt idx="12">
                  <c:v>0.98356600000000005</c:v>
                </c:pt>
                <c:pt idx="13">
                  <c:v>0.98143199999999997</c:v>
                </c:pt>
                <c:pt idx="14">
                  <c:v>0.979155</c:v>
                </c:pt>
                <c:pt idx="15">
                  <c:v>0.97672800000000004</c:v>
                </c:pt>
                <c:pt idx="16">
                  <c:v>0.97412799999999999</c:v>
                </c:pt>
                <c:pt idx="17">
                  <c:v>0.97135899999999997</c:v>
                </c:pt>
                <c:pt idx="18">
                  <c:v>0.96841200000000005</c:v>
                </c:pt>
                <c:pt idx="19">
                  <c:v>0.96527300000000005</c:v>
                </c:pt>
                <c:pt idx="20">
                  <c:v>0.96192500000000003</c:v>
                </c:pt>
                <c:pt idx="21">
                  <c:v>0.95836900000000003</c:v>
                </c:pt>
                <c:pt idx="22">
                  <c:v>0.954596</c:v>
                </c:pt>
                <c:pt idx="23">
                  <c:v>0.95057899999999995</c:v>
                </c:pt>
                <c:pt idx="24">
                  <c:v>0.94631600000000005</c:v>
                </c:pt>
                <c:pt idx="25">
                  <c:v>0.941801</c:v>
                </c:pt>
                <c:pt idx="26">
                  <c:v>0.93702099999999999</c:v>
                </c:pt>
                <c:pt idx="27">
                  <c:v>0.93194299999999997</c:v>
                </c:pt>
                <c:pt idx="28">
                  <c:v>0.92657800000000001</c:v>
                </c:pt>
                <c:pt idx="29">
                  <c:v>0.92091199999999995</c:v>
                </c:pt>
                <c:pt idx="30">
                  <c:v>0.91491999999999996</c:v>
                </c:pt>
                <c:pt idx="31">
                  <c:v>0.90858499999999998</c:v>
                </c:pt>
                <c:pt idx="32">
                  <c:v>0.90190999999999999</c:v>
                </c:pt>
                <c:pt idx="33">
                  <c:v>0.89488199999999996</c:v>
                </c:pt>
                <c:pt idx="34">
                  <c:v>0.88745399999999997</c:v>
                </c:pt>
                <c:pt idx="35">
                  <c:v>0.87963800000000003</c:v>
                </c:pt>
                <c:pt idx="36">
                  <c:v>0.87142299999999995</c:v>
                </c:pt>
                <c:pt idx="37">
                  <c:v>0.86278299999999997</c:v>
                </c:pt>
                <c:pt idx="38">
                  <c:v>0.85368200000000005</c:v>
                </c:pt>
                <c:pt idx="39">
                  <c:v>0.84413099999999996</c:v>
                </c:pt>
                <c:pt idx="40">
                  <c:v>0.83411599999999997</c:v>
                </c:pt>
                <c:pt idx="41">
                  <c:v>0.82358900000000002</c:v>
                </c:pt>
                <c:pt idx="42">
                  <c:v>0.81254099999999996</c:v>
                </c:pt>
                <c:pt idx="43">
                  <c:v>0.80097399999999996</c:v>
                </c:pt>
                <c:pt idx="44">
                  <c:v>0.78886999999999996</c:v>
                </c:pt>
                <c:pt idx="45">
                  <c:v>0.77615800000000001</c:v>
                </c:pt>
                <c:pt idx="46">
                  <c:v>0.76287099999999997</c:v>
                </c:pt>
                <c:pt idx="47">
                  <c:v>0.748996</c:v>
                </c:pt>
                <c:pt idx="48">
                  <c:v>0.73449500000000001</c:v>
                </c:pt>
                <c:pt idx="49">
                  <c:v>0.71934100000000001</c:v>
                </c:pt>
                <c:pt idx="50">
                  <c:v>0.70355999999999996</c:v>
                </c:pt>
                <c:pt idx="51">
                  <c:v>0.68714500000000001</c:v>
                </c:pt>
                <c:pt idx="52">
                  <c:v>0.67004799999999998</c:v>
                </c:pt>
                <c:pt idx="53">
                  <c:v>0.65230200000000005</c:v>
                </c:pt>
                <c:pt idx="54">
                  <c:v>0.63392899999999996</c:v>
                </c:pt>
                <c:pt idx="55">
                  <c:v>0.61493500000000001</c:v>
                </c:pt>
                <c:pt idx="56">
                  <c:v>0.59530099999999997</c:v>
                </c:pt>
                <c:pt idx="57">
                  <c:v>0.57510399999999995</c:v>
                </c:pt>
                <c:pt idx="58">
                  <c:v>0.55438200000000004</c:v>
                </c:pt>
                <c:pt idx="59">
                  <c:v>0.53315400000000002</c:v>
                </c:pt>
                <c:pt idx="60">
                  <c:v>0.51148300000000002</c:v>
                </c:pt>
                <c:pt idx="61">
                  <c:v>0.48944900000000002</c:v>
                </c:pt>
                <c:pt idx="62">
                  <c:v>0.46712199999999998</c:v>
                </c:pt>
                <c:pt idx="63">
                  <c:v>0.44456499999999999</c:v>
                </c:pt>
                <c:pt idx="64">
                  <c:v>0.42188500000000001</c:v>
                </c:pt>
                <c:pt idx="65">
                  <c:v>0.399171</c:v>
                </c:pt>
                <c:pt idx="66">
                  <c:v>0.37651699999999999</c:v>
                </c:pt>
                <c:pt idx="67">
                  <c:v>0.35403699999999999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E87-4C45-A7AB-C2E8092B837D}"/>
            </c:ext>
          </c:extLst>
        </c:ser>
        <c:ser>
          <c:idx val="4"/>
          <c:order val="3"/>
          <c:tx>
            <c:v>Truncation Line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'Exh. DJG-8 Acct. 376.40'!$AB$8:$AB$9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'Exh. DJG-8 Acct. 376.40'!$AC$8:$AC$9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E87-4C45-A7AB-C2E8092B8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DJG-9 Acct. 378.00'!$A$8:$A$99</c:f>
              <c:numCache>
                <c:formatCode>0.0</c:formatCode>
                <c:ptCount val="9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</c:numCache>
            </c:numRef>
          </c:xVal>
          <c:yVal>
            <c:numRef>
              <c:f>'Exh. DJG-9 Acct. 378.00'!$E$8:$E$98</c:f>
              <c:numCache>
                <c:formatCode>0.00%</c:formatCode>
                <c:ptCount val="91"/>
                <c:pt idx="0">
                  <c:v>1</c:v>
                </c:pt>
                <c:pt idx="1">
                  <c:v>0.99930000000000008</c:v>
                </c:pt>
                <c:pt idx="2">
                  <c:v>0.99590000000000001</c:v>
                </c:pt>
                <c:pt idx="3">
                  <c:v>0.99360000000000004</c:v>
                </c:pt>
                <c:pt idx="4">
                  <c:v>0.99260000000000004</c:v>
                </c:pt>
                <c:pt idx="5">
                  <c:v>0.99060000000000004</c:v>
                </c:pt>
                <c:pt idx="6">
                  <c:v>0.9859</c:v>
                </c:pt>
                <c:pt idx="7">
                  <c:v>0.9819</c:v>
                </c:pt>
                <c:pt idx="8">
                  <c:v>0.97930000000000006</c:v>
                </c:pt>
                <c:pt idx="9">
                  <c:v>0.97670000000000001</c:v>
                </c:pt>
                <c:pt idx="10">
                  <c:v>0.97329999999999994</c:v>
                </c:pt>
                <c:pt idx="11">
                  <c:v>0.97099999999999997</c:v>
                </c:pt>
                <c:pt idx="12">
                  <c:v>0.96099999999999997</c:v>
                </c:pt>
                <c:pt idx="13">
                  <c:v>0.95779999999999998</c:v>
                </c:pt>
                <c:pt idx="14">
                  <c:v>0.95550000000000002</c:v>
                </c:pt>
                <c:pt idx="15">
                  <c:v>0.9536</c:v>
                </c:pt>
                <c:pt idx="16">
                  <c:v>0.94799999999999995</c:v>
                </c:pt>
                <c:pt idx="17">
                  <c:v>0.94379999999999997</c:v>
                </c:pt>
                <c:pt idx="18">
                  <c:v>0.93769999999999998</c:v>
                </c:pt>
                <c:pt idx="19">
                  <c:v>0.93010000000000004</c:v>
                </c:pt>
                <c:pt idx="20">
                  <c:v>0.92510000000000003</c:v>
                </c:pt>
                <c:pt idx="21">
                  <c:v>0.91670000000000007</c:v>
                </c:pt>
                <c:pt idx="22">
                  <c:v>0.90930000000000011</c:v>
                </c:pt>
                <c:pt idx="23">
                  <c:v>0.90510000000000002</c:v>
                </c:pt>
                <c:pt idx="24">
                  <c:v>0.8993000000000001</c:v>
                </c:pt>
                <c:pt idx="25">
                  <c:v>0.89610000000000001</c:v>
                </c:pt>
                <c:pt idx="26">
                  <c:v>0.8891</c:v>
                </c:pt>
                <c:pt idx="27">
                  <c:v>0.87970000000000004</c:v>
                </c:pt>
                <c:pt idx="28">
                  <c:v>0.86739999999999995</c:v>
                </c:pt>
                <c:pt idx="29">
                  <c:v>0.85840000000000005</c:v>
                </c:pt>
                <c:pt idx="30">
                  <c:v>0.84499999999999997</c:v>
                </c:pt>
                <c:pt idx="31">
                  <c:v>0.83219999999999994</c:v>
                </c:pt>
                <c:pt idx="32">
                  <c:v>0.81830000000000003</c:v>
                </c:pt>
                <c:pt idx="33">
                  <c:v>0.80469999999999997</c:v>
                </c:pt>
                <c:pt idx="34">
                  <c:v>0.78390000000000004</c:v>
                </c:pt>
                <c:pt idx="35">
                  <c:v>0.76029999999999998</c:v>
                </c:pt>
                <c:pt idx="36">
                  <c:v>0.74439999999999995</c:v>
                </c:pt>
                <c:pt idx="37">
                  <c:v>0.72510000000000008</c:v>
                </c:pt>
                <c:pt idx="38">
                  <c:v>0.70480000000000009</c:v>
                </c:pt>
                <c:pt idx="39">
                  <c:v>0.68299999999999994</c:v>
                </c:pt>
                <c:pt idx="40">
                  <c:v>0.66760000000000008</c:v>
                </c:pt>
                <c:pt idx="41">
                  <c:v>0.63690000000000002</c:v>
                </c:pt>
                <c:pt idx="42">
                  <c:v>0.60319999999999996</c:v>
                </c:pt>
                <c:pt idx="43">
                  <c:v>0.58329999999999993</c:v>
                </c:pt>
                <c:pt idx="44">
                  <c:v>0.56530000000000002</c:v>
                </c:pt>
                <c:pt idx="45">
                  <c:v>0.54320000000000002</c:v>
                </c:pt>
                <c:pt idx="46">
                  <c:v>0.47310000000000002</c:v>
                </c:pt>
                <c:pt idx="47">
                  <c:v>0.4451</c:v>
                </c:pt>
                <c:pt idx="48">
                  <c:v>0.42359999999999998</c:v>
                </c:pt>
                <c:pt idx="49">
                  <c:v>0.40350000000000003</c:v>
                </c:pt>
                <c:pt idx="50">
                  <c:v>0.37569999999999998</c:v>
                </c:pt>
                <c:pt idx="51">
                  <c:v>0.36729999999999996</c:v>
                </c:pt>
                <c:pt idx="52">
                  <c:v>0.35659999999999997</c:v>
                </c:pt>
                <c:pt idx="53">
                  <c:v>0.33299999999999996</c:v>
                </c:pt>
                <c:pt idx="54">
                  <c:v>0.32640000000000002</c:v>
                </c:pt>
                <c:pt idx="55">
                  <c:v>0.31579999999999997</c:v>
                </c:pt>
                <c:pt idx="56">
                  <c:v>0.3085</c:v>
                </c:pt>
                <c:pt idx="57">
                  <c:v>0.30559999999999998</c:v>
                </c:pt>
                <c:pt idx="58">
                  <c:v>0.30510000000000004</c:v>
                </c:pt>
                <c:pt idx="59">
                  <c:v>0.2772</c:v>
                </c:pt>
                <c:pt idx="60">
                  <c:v>0.26789999999999997</c:v>
                </c:pt>
                <c:pt idx="61">
                  <c:v>0.26649999999999996</c:v>
                </c:pt>
                <c:pt idx="62">
                  <c:v>0.26649999999999996</c:v>
                </c:pt>
                <c:pt idx="63">
                  <c:v>0.26649999999999996</c:v>
                </c:pt>
                <c:pt idx="64">
                  <c:v>0.26649999999999996</c:v>
                </c:pt>
                <c:pt idx="65">
                  <c:v>0.26649999999999996</c:v>
                </c:pt>
                <c:pt idx="66">
                  <c:v>0.26649999999999996</c:v>
                </c:pt>
                <c:pt idx="67">
                  <c:v>0.26649999999999996</c:v>
                </c:pt>
                <c:pt idx="68">
                  <c:v>0.24510000000000001</c:v>
                </c:pt>
                <c:pt idx="69">
                  <c:v>0.24510000000000001</c:v>
                </c:pt>
                <c:pt idx="70">
                  <c:v>0.24510000000000001</c:v>
                </c:pt>
                <c:pt idx="71">
                  <c:v>0.24510000000000001</c:v>
                </c:pt>
                <c:pt idx="72">
                  <c:v>0.24510000000000001</c:v>
                </c:pt>
                <c:pt idx="73">
                  <c:v>0.24510000000000001</c:v>
                </c:pt>
                <c:pt idx="74">
                  <c:v>0.24510000000000001</c:v>
                </c:pt>
                <c:pt idx="75">
                  <c:v>0.24510000000000001</c:v>
                </c:pt>
                <c:pt idx="76">
                  <c:v>0.24510000000000001</c:v>
                </c:pt>
                <c:pt idx="77">
                  <c:v>0.24510000000000001</c:v>
                </c:pt>
                <c:pt idx="78">
                  <c:v>0.24510000000000001</c:v>
                </c:pt>
                <c:pt idx="79">
                  <c:v>0.24510000000000001</c:v>
                </c:pt>
                <c:pt idx="80">
                  <c:v>2.1000000000000001E-2</c:v>
                </c:pt>
                <c:pt idx="81">
                  <c:v>2.1000000000000001E-2</c:v>
                </c:pt>
                <c:pt idx="82">
                  <c:v>2.1000000000000001E-2</c:v>
                </c:pt>
                <c:pt idx="83">
                  <c:v>2.1000000000000001E-2</c:v>
                </c:pt>
                <c:pt idx="84">
                  <c:v>2.1000000000000001E-2</c:v>
                </c:pt>
                <c:pt idx="85">
                  <c:v>2.1000000000000001E-2</c:v>
                </c:pt>
                <c:pt idx="86">
                  <c:v>2.1000000000000001E-2</c:v>
                </c:pt>
                <c:pt idx="87">
                  <c:v>2.1000000000000001E-2</c:v>
                </c:pt>
                <c:pt idx="88">
                  <c:v>2.1000000000000001E-2</c:v>
                </c:pt>
                <c:pt idx="89">
                  <c:v>2.1000000000000001E-2</c:v>
                </c:pt>
                <c:pt idx="90">
                  <c:v>2.1000000000000001E-2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F7-4411-AF19-97A44C8217BB}"/>
            </c:ext>
          </c:extLst>
        </c:ser>
        <c:ser>
          <c:idx val="1"/>
          <c:order val="1"/>
          <c:tx>
            <c:strRef>
              <c:f>'Exh. DJG-9 Acct. 378.00'!$G$5</c:f>
              <c:strCache>
                <c:ptCount val="1"/>
                <c:pt idx="0">
                  <c:v>PSE
R3-35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DJG-9 Acct. 378.00'!$A$8:$A$99</c:f>
              <c:numCache>
                <c:formatCode>0.0</c:formatCode>
                <c:ptCount val="9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</c:numCache>
            </c:numRef>
          </c:xVal>
          <c:yVal>
            <c:numRef>
              <c:f>'Exh. DJG-9 Acct. 378.00'!$G$8:$G$99</c:f>
              <c:numCache>
                <c:formatCode>0.00%</c:formatCode>
                <c:ptCount val="92"/>
                <c:pt idx="0">
                  <c:v>1</c:v>
                </c:pt>
                <c:pt idx="1">
                  <c:v>0.99977300000000002</c:v>
                </c:pt>
                <c:pt idx="2">
                  <c:v>0.99923399999999996</c:v>
                </c:pt>
                <c:pt idx="3">
                  <c:v>0.99855700000000003</c:v>
                </c:pt>
                <c:pt idx="4">
                  <c:v>0.99771500000000002</c:v>
                </c:pt>
                <c:pt idx="5">
                  <c:v>0.99667499999999998</c:v>
                </c:pt>
                <c:pt idx="6">
                  <c:v>0.99540499999999998</c:v>
                </c:pt>
                <c:pt idx="7">
                  <c:v>0.99386600000000003</c:v>
                </c:pt>
                <c:pt idx="8">
                  <c:v>0.99201899999999998</c:v>
                </c:pt>
                <c:pt idx="9">
                  <c:v>0.98981600000000003</c:v>
                </c:pt>
                <c:pt idx="10">
                  <c:v>0.98721000000000003</c:v>
                </c:pt>
                <c:pt idx="11">
                  <c:v>0.98414699999999999</c:v>
                </c:pt>
                <c:pt idx="12">
                  <c:v>0.98056200000000004</c:v>
                </c:pt>
                <c:pt idx="13">
                  <c:v>0.97640099999999996</c:v>
                </c:pt>
                <c:pt idx="14">
                  <c:v>0.97160299999999999</c:v>
                </c:pt>
                <c:pt idx="15">
                  <c:v>0.96610099999999999</c:v>
                </c:pt>
                <c:pt idx="16">
                  <c:v>0.95982500000000004</c:v>
                </c:pt>
                <c:pt idx="17">
                  <c:v>0.952704</c:v>
                </c:pt>
                <c:pt idx="18">
                  <c:v>0.94466099999999997</c:v>
                </c:pt>
                <c:pt idx="19">
                  <c:v>0.93559700000000001</c:v>
                </c:pt>
                <c:pt idx="20">
                  <c:v>0.92544499999999996</c:v>
                </c:pt>
                <c:pt idx="21">
                  <c:v>0.91411299999999995</c:v>
                </c:pt>
                <c:pt idx="22">
                  <c:v>0.90150399999999997</c:v>
                </c:pt>
                <c:pt idx="23">
                  <c:v>0.88751500000000005</c:v>
                </c:pt>
                <c:pt idx="24">
                  <c:v>0.87202999999999997</c:v>
                </c:pt>
                <c:pt idx="25">
                  <c:v>0.85492800000000002</c:v>
                </c:pt>
                <c:pt idx="26">
                  <c:v>0.83604400000000001</c:v>
                </c:pt>
                <c:pt idx="27">
                  <c:v>0.81526699999999996</c:v>
                </c:pt>
                <c:pt idx="28">
                  <c:v>0.79245699999999997</c:v>
                </c:pt>
                <c:pt idx="29">
                  <c:v>0.76747799999999999</c:v>
                </c:pt>
                <c:pt idx="30">
                  <c:v>0.74020600000000003</c:v>
                </c:pt>
                <c:pt idx="31">
                  <c:v>0.71054499999999998</c:v>
                </c:pt>
                <c:pt idx="32">
                  <c:v>0.67843699999999996</c:v>
                </c:pt>
                <c:pt idx="33">
                  <c:v>0.64383999999999997</c:v>
                </c:pt>
                <c:pt idx="34">
                  <c:v>0.606877</c:v>
                </c:pt>
                <c:pt idx="35">
                  <c:v>0.56771700000000003</c:v>
                </c:pt>
                <c:pt idx="36">
                  <c:v>0.52663300000000002</c:v>
                </c:pt>
                <c:pt idx="37">
                  <c:v>0.48400700000000002</c:v>
                </c:pt>
                <c:pt idx="38">
                  <c:v>0.440328</c:v>
                </c:pt>
                <c:pt idx="39">
                  <c:v>0.39617999999999998</c:v>
                </c:pt>
                <c:pt idx="40">
                  <c:v>0.35223500000000002</c:v>
                </c:pt>
                <c:pt idx="41">
                  <c:v>0.30919799999999997</c:v>
                </c:pt>
                <c:pt idx="42">
                  <c:v>0.26775900000000002</c:v>
                </c:pt>
                <c:pt idx="43">
                  <c:v>0.22855900000000001</c:v>
                </c:pt>
                <c:pt idx="44">
                  <c:v>0.19214899999999999</c:v>
                </c:pt>
                <c:pt idx="45">
                  <c:v>0.15895100000000001</c:v>
                </c:pt>
                <c:pt idx="46">
                  <c:v>0.12923999999999999</c:v>
                </c:pt>
                <c:pt idx="47">
                  <c:v>0.103197</c:v>
                </c:pt>
                <c:pt idx="48">
                  <c:v>8.0727999999999994E-2</c:v>
                </c:pt>
                <c:pt idx="49">
                  <c:v>6.1684000000000003E-2</c:v>
                </c:pt>
                <c:pt idx="50">
                  <c:v>4.5836000000000002E-2</c:v>
                </c:pt>
                <c:pt idx="51">
                  <c:v>3.2910000000000002E-2</c:v>
                </c:pt>
                <c:pt idx="52">
                  <c:v>2.2619E-2</c:v>
                </c:pt>
                <c:pt idx="53">
                  <c:v>1.4678999999999999E-2</c:v>
                </c:pt>
                <c:pt idx="54">
                  <c:v>8.8430000000000002E-3</c:v>
                </c:pt>
                <c:pt idx="55">
                  <c:v>4.7869999999999996E-3</c:v>
                </c:pt>
                <c:pt idx="56">
                  <c:v>2.212E-3</c:v>
                </c:pt>
                <c:pt idx="57">
                  <c:v>7.9100000000000004E-4</c:v>
                </c:pt>
                <c:pt idx="58">
                  <c:v>1.74E-4</c:v>
                </c:pt>
                <c:pt idx="59">
                  <c:v>1.0000000000000001E-5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F7-4411-AF19-97A44C8217BB}"/>
            </c:ext>
          </c:extLst>
        </c:ser>
        <c:ser>
          <c:idx val="2"/>
          <c:order val="2"/>
          <c:tx>
            <c:strRef>
              <c:f>'Exh. DJG-9 Acct. 378.00'!$I$5</c:f>
              <c:strCache>
                <c:ptCount val="1"/>
                <c:pt idx="0">
                  <c:v>PC 
R2-44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DJG-9 Acct. 378.00'!$A$8:$A$99</c:f>
              <c:numCache>
                <c:formatCode>0.0</c:formatCode>
                <c:ptCount val="9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</c:numCache>
            </c:numRef>
          </c:xVal>
          <c:yVal>
            <c:numRef>
              <c:f>'Exh. DJG-9 Acct. 378.00'!$I$8:$I$99</c:f>
              <c:numCache>
                <c:formatCode>0.00%</c:formatCode>
                <c:ptCount val="92"/>
                <c:pt idx="0">
                  <c:v>1</c:v>
                </c:pt>
                <c:pt idx="1">
                  <c:v>0.99891799999999997</c:v>
                </c:pt>
                <c:pt idx="2">
                  <c:v>0.99662700000000004</c:v>
                </c:pt>
                <c:pt idx="3">
                  <c:v>0.99415799999999999</c:v>
                </c:pt>
                <c:pt idx="4">
                  <c:v>0.99150099999999997</c:v>
                </c:pt>
                <c:pt idx="5">
                  <c:v>0.98863599999999996</c:v>
                </c:pt>
                <c:pt idx="6">
                  <c:v>0.98555800000000005</c:v>
                </c:pt>
                <c:pt idx="7">
                  <c:v>0.98225700000000005</c:v>
                </c:pt>
                <c:pt idx="8">
                  <c:v>0.97871900000000001</c:v>
                </c:pt>
                <c:pt idx="9">
                  <c:v>0.97492000000000001</c:v>
                </c:pt>
                <c:pt idx="10">
                  <c:v>0.97085999999999995</c:v>
                </c:pt>
                <c:pt idx="11">
                  <c:v>0.96652300000000002</c:v>
                </c:pt>
                <c:pt idx="12">
                  <c:v>0.96188799999999997</c:v>
                </c:pt>
                <c:pt idx="13">
                  <c:v>0.95694000000000001</c:v>
                </c:pt>
                <c:pt idx="14">
                  <c:v>0.95167000000000002</c:v>
                </c:pt>
                <c:pt idx="15">
                  <c:v>0.94606299999999999</c:v>
                </c:pt>
                <c:pt idx="16">
                  <c:v>0.94008700000000001</c:v>
                </c:pt>
                <c:pt idx="17">
                  <c:v>0.93373600000000001</c:v>
                </c:pt>
                <c:pt idx="18">
                  <c:v>0.92699600000000004</c:v>
                </c:pt>
                <c:pt idx="19">
                  <c:v>0.91984500000000002</c:v>
                </c:pt>
                <c:pt idx="20">
                  <c:v>0.91224899999999998</c:v>
                </c:pt>
                <c:pt idx="21">
                  <c:v>0.90420800000000001</c:v>
                </c:pt>
                <c:pt idx="22">
                  <c:v>0.89570099999999997</c:v>
                </c:pt>
                <c:pt idx="23">
                  <c:v>0.88669500000000001</c:v>
                </c:pt>
                <c:pt idx="24">
                  <c:v>0.87716899999999998</c:v>
                </c:pt>
                <c:pt idx="25">
                  <c:v>0.86711499999999997</c:v>
                </c:pt>
                <c:pt idx="26">
                  <c:v>0.85651200000000005</c:v>
                </c:pt>
                <c:pt idx="27">
                  <c:v>0.84531400000000001</c:v>
                </c:pt>
                <c:pt idx="28">
                  <c:v>0.83352000000000004</c:v>
                </c:pt>
                <c:pt idx="29">
                  <c:v>0.82111299999999998</c:v>
                </c:pt>
                <c:pt idx="30">
                  <c:v>0.80806900000000004</c:v>
                </c:pt>
                <c:pt idx="31">
                  <c:v>0.79434400000000005</c:v>
                </c:pt>
                <c:pt idx="32">
                  <c:v>0.77995000000000003</c:v>
                </c:pt>
                <c:pt idx="33">
                  <c:v>0.764872</c:v>
                </c:pt>
                <c:pt idx="34">
                  <c:v>0.74907599999999996</c:v>
                </c:pt>
                <c:pt idx="35">
                  <c:v>0.73255000000000003</c:v>
                </c:pt>
                <c:pt idx="36">
                  <c:v>0.71530700000000003</c:v>
                </c:pt>
                <c:pt idx="37">
                  <c:v>0.69734200000000002</c:v>
                </c:pt>
                <c:pt idx="38">
                  <c:v>0.678624</c:v>
                </c:pt>
                <c:pt idx="39">
                  <c:v>0.65918399999999999</c:v>
                </c:pt>
                <c:pt idx="40">
                  <c:v>0.63904099999999997</c:v>
                </c:pt>
                <c:pt idx="41">
                  <c:v>0.61820799999999998</c:v>
                </c:pt>
                <c:pt idx="42">
                  <c:v>0.59668699999999997</c:v>
                </c:pt>
                <c:pt idx="43">
                  <c:v>0.574542</c:v>
                </c:pt>
                <c:pt idx="44">
                  <c:v>0.55181599999999997</c:v>
                </c:pt>
                <c:pt idx="45">
                  <c:v>0.52854599999999996</c:v>
                </c:pt>
                <c:pt idx="46">
                  <c:v>0.50479600000000002</c:v>
                </c:pt>
                <c:pt idx="47">
                  <c:v>0.48065000000000002</c:v>
                </c:pt>
                <c:pt idx="48">
                  <c:v>0.45618399999999998</c:v>
                </c:pt>
                <c:pt idx="49">
                  <c:v>0.43147999999999997</c:v>
                </c:pt>
                <c:pt idx="50">
                  <c:v>0.40664499999999998</c:v>
                </c:pt>
                <c:pt idx="51">
                  <c:v>0.38178299999999998</c:v>
                </c:pt>
                <c:pt idx="52">
                  <c:v>0.35700500000000002</c:v>
                </c:pt>
                <c:pt idx="53">
                  <c:v>0.33243499999999998</c:v>
                </c:pt>
                <c:pt idx="54">
                  <c:v>0.30818499999999999</c:v>
                </c:pt>
                <c:pt idx="55">
                  <c:v>0.28436899999999998</c:v>
                </c:pt>
                <c:pt idx="56">
                  <c:v>0.26112000000000002</c:v>
                </c:pt>
                <c:pt idx="57">
                  <c:v>0.23855399999999999</c:v>
                </c:pt>
                <c:pt idx="58">
                  <c:v>0.21675900000000001</c:v>
                </c:pt>
                <c:pt idx="59">
                  <c:v>0.195829</c:v>
                </c:pt>
                <c:pt idx="60">
                  <c:v>0.17589199999999999</c:v>
                </c:pt>
                <c:pt idx="61">
                  <c:v>0.15698799999999999</c:v>
                </c:pt>
                <c:pt idx="62">
                  <c:v>0.13916300000000001</c:v>
                </c:pt>
                <c:pt idx="63">
                  <c:v>0.12246899999999999</c:v>
                </c:pt>
                <c:pt idx="64">
                  <c:v>0.106973</c:v>
                </c:pt>
                <c:pt idx="65">
                  <c:v>9.2635999999999996E-2</c:v>
                </c:pt>
                <c:pt idx="66">
                  <c:v>7.9454999999999998E-2</c:v>
                </c:pt>
                <c:pt idx="67">
                  <c:v>6.7446000000000006E-2</c:v>
                </c:pt>
                <c:pt idx="68">
                  <c:v>5.6585999999999997E-2</c:v>
                </c:pt>
                <c:pt idx="69">
                  <c:v>4.6813E-2</c:v>
                </c:pt>
                <c:pt idx="70">
                  <c:v>3.8094000000000003E-2</c:v>
                </c:pt>
                <c:pt idx="71">
                  <c:v>3.0436999999999999E-2</c:v>
                </c:pt>
                <c:pt idx="72">
                  <c:v>2.3764E-2</c:v>
                </c:pt>
                <c:pt idx="73">
                  <c:v>1.8030000000000001E-2</c:v>
                </c:pt>
                <c:pt idx="74">
                  <c:v>1.3200999999999999E-2</c:v>
                </c:pt>
                <c:pt idx="75">
                  <c:v>9.2639999999999997E-3</c:v>
                </c:pt>
                <c:pt idx="76">
                  <c:v>6.13E-3</c:v>
                </c:pt>
                <c:pt idx="77">
                  <c:v>3.7399999999999998E-3</c:v>
                </c:pt>
                <c:pt idx="78">
                  <c:v>2.042E-3</c:v>
                </c:pt>
                <c:pt idx="79">
                  <c:v>9.4399999999999996E-4</c:v>
                </c:pt>
                <c:pt idx="80">
                  <c:v>3.2200000000000002E-4</c:v>
                </c:pt>
                <c:pt idx="81">
                  <c:v>5.3999999999999998E-5</c:v>
                </c:pt>
                <c:pt idx="82">
                  <c:v>9.9999999999999995E-7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2F7-4411-AF19-97A44C821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DJG-9 Acct. 378.00'!$A$8:$A$99</c:f>
              <c:numCache>
                <c:formatCode>0.0</c:formatCode>
                <c:ptCount val="9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</c:numCache>
            </c:numRef>
          </c:xVal>
          <c:yVal>
            <c:numRef>
              <c:f>'Exh. DJG-9 Acct. 378.00'!$E$8:$E$99</c:f>
              <c:numCache>
                <c:formatCode>0.00%</c:formatCode>
                <c:ptCount val="92"/>
                <c:pt idx="0">
                  <c:v>1</c:v>
                </c:pt>
                <c:pt idx="1">
                  <c:v>0.99930000000000008</c:v>
                </c:pt>
                <c:pt idx="2">
                  <c:v>0.99590000000000001</c:v>
                </c:pt>
                <c:pt idx="3">
                  <c:v>0.99360000000000004</c:v>
                </c:pt>
                <c:pt idx="4">
                  <c:v>0.99260000000000004</c:v>
                </c:pt>
                <c:pt idx="5">
                  <c:v>0.99060000000000004</c:v>
                </c:pt>
                <c:pt idx="6">
                  <c:v>0.9859</c:v>
                </c:pt>
                <c:pt idx="7">
                  <c:v>0.9819</c:v>
                </c:pt>
                <c:pt idx="8">
                  <c:v>0.97930000000000006</c:v>
                </c:pt>
                <c:pt idx="9">
                  <c:v>0.97670000000000001</c:v>
                </c:pt>
                <c:pt idx="10">
                  <c:v>0.97329999999999994</c:v>
                </c:pt>
                <c:pt idx="11">
                  <c:v>0.97099999999999997</c:v>
                </c:pt>
                <c:pt idx="12">
                  <c:v>0.96099999999999997</c:v>
                </c:pt>
                <c:pt idx="13">
                  <c:v>0.95779999999999998</c:v>
                </c:pt>
                <c:pt idx="14">
                  <c:v>0.95550000000000002</c:v>
                </c:pt>
                <c:pt idx="15">
                  <c:v>0.9536</c:v>
                </c:pt>
                <c:pt idx="16">
                  <c:v>0.94799999999999995</c:v>
                </c:pt>
                <c:pt idx="17">
                  <c:v>0.94379999999999997</c:v>
                </c:pt>
                <c:pt idx="18">
                  <c:v>0.93769999999999998</c:v>
                </c:pt>
                <c:pt idx="19">
                  <c:v>0.93010000000000004</c:v>
                </c:pt>
                <c:pt idx="20">
                  <c:v>0.92510000000000003</c:v>
                </c:pt>
                <c:pt idx="21">
                  <c:v>0.91670000000000007</c:v>
                </c:pt>
                <c:pt idx="22">
                  <c:v>0.90930000000000011</c:v>
                </c:pt>
                <c:pt idx="23">
                  <c:v>0.90510000000000002</c:v>
                </c:pt>
                <c:pt idx="24">
                  <c:v>0.8993000000000001</c:v>
                </c:pt>
                <c:pt idx="25">
                  <c:v>0.89610000000000001</c:v>
                </c:pt>
                <c:pt idx="26">
                  <c:v>0.8891</c:v>
                </c:pt>
                <c:pt idx="27">
                  <c:v>0.87970000000000004</c:v>
                </c:pt>
                <c:pt idx="28">
                  <c:v>0.86739999999999995</c:v>
                </c:pt>
                <c:pt idx="29">
                  <c:v>0.85840000000000005</c:v>
                </c:pt>
                <c:pt idx="30">
                  <c:v>0.84499999999999997</c:v>
                </c:pt>
                <c:pt idx="31">
                  <c:v>0.83219999999999994</c:v>
                </c:pt>
                <c:pt idx="32">
                  <c:v>0.81830000000000003</c:v>
                </c:pt>
                <c:pt idx="33">
                  <c:v>0.80469999999999997</c:v>
                </c:pt>
                <c:pt idx="34">
                  <c:v>0.78390000000000004</c:v>
                </c:pt>
                <c:pt idx="35">
                  <c:v>0.76029999999999998</c:v>
                </c:pt>
                <c:pt idx="36">
                  <c:v>0.74439999999999995</c:v>
                </c:pt>
                <c:pt idx="37">
                  <c:v>0.72510000000000008</c:v>
                </c:pt>
                <c:pt idx="38">
                  <c:v>0.70480000000000009</c:v>
                </c:pt>
                <c:pt idx="39">
                  <c:v>0.68299999999999994</c:v>
                </c:pt>
                <c:pt idx="40">
                  <c:v>0.66760000000000008</c:v>
                </c:pt>
                <c:pt idx="41">
                  <c:v>0.63690000000000002</c:v>
                </c:pt>
                <c:pt idx="42">
                  <c:v>0.60319999999999996</c:v>
                </c:pt>
                <c:pt idx="43">
                  <c:v>0.58329999999999993</c:v>
                </c:pt>
                <c:pt idx="44">
                  <c:v>0.56530000000000002</c:v>
                </c:pt>
                <c:pt idx="45">
                  <c:v>0.54320000000000002</c:v>
                </c:pt>
                <c:pt idx="46">
                  <c:v>0.47310000000000002</c:v>
                </c:pt>
                <c:pt idx="47">
                  <c:v>0.4451</c:v>
                </c:pt>
                <c:pt idx="48">
                  <c:v>0.42359999999999998</c:v>
                </c:pt>
                <c:pt idx="49">
                  <c:v>0.40350000000000003</c:v>
                </c:pt>
                <c:pt idx="50">
                  <c:v>0.37569999999999998</c:v>
                </c:pt>
                <c:pt idx="51">
                  <c:v>0.36729999999999996</c:v>
                </c:pt>
                <c:pt idx="52">
                  <c:v>0.35659999999999997</c:v>
                </c:pt>
                <c:pt idx="53">
                  <c:v>0.33299999999999996</c:v>
                </c:pt>
                <c:pt idx="54">
                  <c:v>0.32640000000000002</c:v>
                </c:pt>
                <c:pt idx="55">
                  <c:v>0.31579999999999997</c:v>
                </c:pt>
                <c:pt idx="56">
                  <c:v>0.3085</c:v>
                </c:pt>
                <c:pt idx="57">
                  <c:v>0.30559999999999998</c:v>
                </c:pt>
                <c:pt idx="58">
                  <c:v>0.30510000000000004</c:v>
                </c:pt>
                <c:pt idx="59">
                  <c:v>0.2772</c:v>
                </c:pt>
                <c:pt idx="60">
                  <c:v>0.26789999999999997</c:v>
                </c:pt>
                <c:pt idx="61">
                  <c:v>0.26649999999999996</c:v>
                </c:pt>
                <c:pt idx="62">
                  <c:v>0.26649999999999996</c:v>
                </c:pt>
                <c:pt idx="63">
                  <c:v>0.26649999999999996</c:v>
                </c:pt>
                <c:pt idx="64">
                  <c:v>0.26649999999999996</c:v>
                </c:pt>
                <c:pt idx="65">
                  <c:v>0.26649999999999996</c:v>
                </c:pt>
                <c:pt idx="66">
                  <c:v>0.26649999999999996</c:v>
                </c:pt>
                <c:pt idx="67">
                  <c:v>0.26649999999999996</c:v>
                </c:pt>
                <c:pt idx="68">
                  <c:v>0.24510000000000001</c:v>
                </c:pt>
                <c:pt idx="69">
                  <c:v>0.24510000000000001</c:v>
                </c:pt>
                <c:pt idx="70">
                  <c:v>0.24510000000000001</c:v>
                </c:pt>
                <c:pt idx="71">
                  <c:v>0.24510000000000001</c:v>
                </c:pt>
                <c:pt idx="72">
                  <c:v>0.24510000000000001</c:v>
                </c:pt>
                <c:pt idx="73">
                  <c:v>0.24510000000000001</c:v>
                </c:pt>
                <c:pt idx="74">
                  <c:v>0.24510000000000001</c:v>
                </c:pt>
                <c:pt idx="75">
                  <c:v>0.24510000000000001</c:v>
                </c:pt>
                <c:pt idx="76">
                  <c:v>0.24510000000000001</c:v>
                </c:pt>
                <c:pt idx="77">
                  <c:v>0.24510000000000001</c:v>
                </c:pt>
                <c:pt idx="78">
                  <c:v>0.24510000000000001</c:v>
                </c:pt>
                <c:pt idx="79">
                  <c:v>0.24510000000000001</c:v>
                </c:pt>
                <c:pt idx="80">
                  <c:v>2.1000000000000001E-2</c:v>
                </c:pt>
                <c:pt idx="81">
                  <c:v>2.1000000000000001E-2</c:v>
                </c:pt>
                <c:pt idx="82">
                  <c:v>2.1000000000000001E-2</c:v>
                </c:pt>
                <c:pt idx="83">
                  <c:v>2.1000000000000001E-2</c:v>
                </c:pt>
                <c:pt idx="84">
                  <c:v>2.1000000000000001E-2</c:v>
                </c:pt>
                <c:pt idx="85">
                  <c:v>2.1000000000000001E-2</c:v>
                </c:pt>
                <c:pt idx="86">
                  <c:v>2.1000000000000001E-2</c:v>
                </c:pt>
                <c:pt idx="87">
                  <c:v>2.1000000000000001E-2</c:v>
                </c:pt>
                <c:pt idx="88">
                  <c:v>2.1000000000000001E-2</c:v>
                </c:pt>
                <c:pt idx="89">
                  <c:v>2.1000000000000001E-2</c:v>
                </c:pt>
                <c:pt idx="90">
                  <c:v>2.1000000000000001E-2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D6-4EEF-9568-6773B96F9A73}"/>
            </c:ext>
          </c:extLst>
        </c:ser>
        <c:ser>
          <c:idx val="1"/>
          <c:order val="1"/>
          <c:tx>
            <c:strRef>
              <c:f>'Exh. DJG-9 Acct. 378.00'!$G$5:$G$6</c:f>
              <c:strCache>
                <c:ptCount val="2"/>
                <c:pt idx="0">
                  <c:v>PSE
R3-35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DJG-9 Acct. 378.00'!$A$8:$A$99</c:f>
              <c:numCache>
                <c:formatCode>0.0</c:formatCode>
                <c:ptCount val="9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</c:numCache>
            </c:numRef>
          </c:xVal>
          <c:yVal>
            <c:numRef>
              <c:f>'Exh. DJG-9 Acct. 378.00'!$G$8:$G$99</c:f>
              <c:numCache>
                <c:formatCode>0.00%</c:formatCode>
                <c:ptCount val="92"/>
                <c:pt idx="0">
                  <c:v>1</c:v>
                </c:pt>
                <c:pt idx="1">
                  <c:v>0.99977300000000002</c:v>
                </c:pt>
                <c:pt idx="2">
                  <c:v>0.99923399999999996</c:v>
                </c:pt>
                <c:pt idx="3">
                  <c:v>0.99855700000000003</c:v>
                </c:pt>
                <c:pt idx="4">
                  <c:v>0.99771500000000002</c:v>
                </c:pt>
                <c:pt idx="5">
                  <c:v>0.99667499999999998</c:v>
                </c:pt>
                <c:pt idx="6">
                  <c:v>0.99540499999999998</c:v>
                </c:pt>
                <c:pt idx="7">
                  <c:v>0.99386600000000003</c:v>
                </c:pt>
                <c:pt idx="8">
                  <c:v>0.99201899999999998</c:v>
                </c:pt>
                <c:pt idx="9">
                  <c:v>0.98981600000000003</c:v>
                </c:pt>
                <c:pt idx="10">
                  <c:v>0.98721000000000003</c:v>
                </c:pt>
                <c:pt idx="11">
                  <c:v>0.98414699999999999</c:v>
                </c:pt>
                <c:pt idx="12">
                  <c:v>0.98056200000000004</c:v>
                </c:pt>
                <c:pt idx="13">
                  <c:v>0.97640099999999996</c:v>
                </c:pt>
                <c:pt idx="14">
                  <c:v>0.97160299999999999</c:v>
                </c:pt>
                <c:pt idx="15">
                  <c:v>0.96610099999999999</c:v>
                </c:pt>
                <c:pt idx="16">
                  <c:v>0.95982500000000004</c:v>
                </c:pt>
                <c:pt idx="17">
                  <c:v>0.952704</c:v>
                </c:pt>
                <c:pt idx="18">
                  <c:v>0.94466099999999997</c:v>
                </c:pt>
                <c:pt idx="19">
                  <c:v>0.93559700000000001</c:v>
                </c:pt>
                <c:pt idx="20">
                  <c:v>0.92544499999999996</c:v>
                </c:pt>
                <c:pt idx="21">
                  <c:v>0.91411299999999995</c:v>
                </c:pt>
                <c:pt idx="22">
                  <c:v>0.90150399999999997</c:v>
                </c:pt>
                <c:pt idx="23">
                  <c:v>0.88751500000000005</c:v>
                </c:pt>
                <c:pt idx="24">
                  <c:v>0.87202999999999997</c:v>
                </c:pt>
                <c:pt idx="25">
                  <c:v>0.85492800000000002</c:v>
                </c:pt>
                <c:pt idx="26">
                  <c:v>0.83604400000000001</c:v>
                </c:pt>
                <c:pt idx="27">
                  <c:v>0.81526699999999996</c:v>
                </c:pt>
                <c:pt idx="28">
                  <c:v>0.79245699999999997</c:v>
                </c:pt>
                <c:pt idx="29">
                  <c:v>0.76747799999999999</c:v>
                </c:pt>
                <c:pt idx="30">
                  <c:v>0.74020600000000003</c:v>
                </c:pt>
                <c:pt idx="31">
                  <c:v>0.71054499999999998</c:v>
                </c:pt>
                <c:pt idx="32">
                  <c:v>0.67843699999999996</c:v>
                </c:pt>
                <c:pt idx="33">
                  <c:v>0.64383999999999997</c:v>
                </c:pt>
                <c:pt idx="34">
                  <c:v>0.606877</c:v>
                </c:pt>
                <c:pt idx="35">
                  <c:v>0.56771700000000003</c:v>
                </c:pt>
                <c:pt idx="36">
                  <c:v>0.52663300000000002</c:v>
                </c:pt>
                <c:pt idx="37">
                  <c:v>0.48400700000000002</c:v>
                </c:pt>
                <c:pt idx="38">
                  <c:v>0.440328</c:v>
                </c:pt>
                <c:pt idx="39">
                  <c:v>0.39617999999999998</c:v>
                </c:pt>
                <c:pt idx="40">
                  <c:v>0.35223500000000002</c:v>
                </c:pt>
                <c:pt idx="41">
                  <c:v>0.30919799999999997</c:v>
                </c:pt>
                <c:pt idx="42">
                  <c:v>0.26775900000000002</c:v>
                </c:pt>
                <c:pt idx="43">
                  <c:v>0.22855900000000001</c:v>
                </c:pt>
                <c:pt idx="44">
                  <c:v>0.19214899999999999</c:v>
                </c:pt>
                <c:pt idx="45">
                  <c:v>0.15895100000000001</c:v>
                </c:pt>
                <c:pt idx="46">
                  <c:v>0.12923999999999999</c:v>
                </c:pt>
                <c:pt idx="47">
                  <c:v>0.103197</c:v>
                </c:pt>
                <c:pt idx="48">
                  <c:v>8.0727999999999994E-2</c:v>
                </c:pt>
                <c:pt idx="49">
                  <c:v>6.1684000000000003E-2</c:v>
                </c:pt>
                <c:pt idx="50">
                  <c:v>4.5836000000000002E-2</c:v>
                </c:pt>
                <c:pt idx="51">
                  <c:v>3.2910000000000002E-2</c:v>
                </c:pt>
                <c:pt idx="52">
                  <c:v>2.2619E-2</c:v>
                </c:pt>
                <c:pt idx="53">
                  <c:v>1.4678999999999999E-2</c:v>
                </c:pt>
                <c:pt idx="54">
                  <c:v>8.8430000000000002E-3</c:v>
                </c:pt>
                <c:pt idx="55">
                  <c:v>4.7869999999999996E-3</c:v>
                </c:pt>
                <c:pt idx="56">
                  <c:v>2.212E-3</c:v>
                </c:pt>
                <c:pt idx="57">
                  <c:v>7.9100000000000004E-4</c:v>
                </c:pt>
                <c:pt idx="58">
                  <c:v>1.74E-4</c:v>
                </c:pt>
                <c:pt idx="59">
                  <c:v>1.0000000000000001E-5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D6-4EEF-9568-6773B96F9A73}"/>
            </c:ext>
          </c:extLst>
        </c:ser>
        <c:ser>
          <c:idx val="2"/>
          <c:order val="2"/>
          <c:tx>
            <c:strRef>
              <c:f>'Exh. DJG-9 Acct. 378.00'!$I$5:$I$6</c:f>
              <c:strCache>
                <c:ptCount val="2"/>
                <c:pt idx="0">
                  <c:v>PC 
R2-44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DJG-9 Acct. 378.00'!$A$8:$A$99</c:f>
              <c:numCache>
                <c:formatCode>0.0</c:formatCode>
                <c:ptCount val="92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  <c:pt idx="70">
                  <c:v>69.5</c:v>
                </c:pt>
                <c:pt idx="71">
                  <c:v>70.5</c:v>
                </c:pt>
                <c:pt idx="72">
                  <c:v>71.5</c:v>
                </c:pt>
                <c:pt idx="73">
                  <c:v>72.5</c:v>
                </c:pt>
                <c:pt idx="74">
                  <c:v>73.5</c:v>
                </c:pt>
                <c:pt idx="75">
                  <c:v>74.5</c:v>
                </c:pt>
                <c:pt idx="76">
                  <c:v>75.5</c:v>
                </c:pt>
                <c:pt idx="77">
                  <c:v>76.5</c:v>
                </c:pt>
                <c:pt idx="78">
                  <c:v>77.5</c:v>
                </c:pt>
                <c:pt idx="79">
                  <c:v>78.5</c:v>
                </c:pt>
                <c:pt idx="80">
                  <c:v>79.5</c:v>
                </c:pt>
                <c:pt idx="81">
                  <c:v>80.5</c:v>
                </c:pt>
                <c:pt idx="82">
                  <c:v>81.5</c:v>
                </c:pt>
                <c:pt idx="83">
                  <c:v>82.5</c:v>
                </c:pt>
                <c:pt idx="84">
                  <c:v>83.5</c:v>
                </c:pt>
                <c:pt idx="85">
                  <c:v>84.5</c:v>
                </c:pt>
                <c:pt idx="86">
                  <c:v>85.5</c:v>
                </c:pt>
                <c:pt idx="87">
                  <c:v>86.5</c:v>
                </c:pt>
                <c:pt idx="88">
                  <c:v>87.5</c:v>
                </c:pt>
                <c:pt idx="89">
                  <c:v>88.5</c:v>
                </c:pt>
                <c:pt idx="90">
                  <c:v>89.5</c:v>
                </c:pt>
                <c:pt idx="91">
                  <c:v>90.5</c:v>
                </c:pt>
              </c:numCache>
            </c:numRef>
          </c:xVal>
          <c:yVal>
            <c:numRef>
              <c:f>'Exh. DJG-9 Acct. 378.00'!$I$8:$I$99</c:f>
              <c:numCache>
                <c:formatCode>0.00%</c:formatCode>
                <c:ptCount val="92"/>
                <c:pt idx="0">
                  <c:v>1</c:v>
                </c:pt>
                <c:pt idx="1">
                  <c:v>0.99891799999999997</c:v>
                </c:pt>
                <c:pt idx="2">
                  <c:v>0.99662700000000004</c:v>
                </c:pt>
                <c:pt idx="3">
                  <c:v>0.99415799999999999</c:v>
                </c:pt>
                <c:pt idx="4">
                  <c:v>0.99150099999999997</c:v>
                </c:pt>
                <c:pt idx="5">
                  <c:v>0.98863599999999996</c:v>
                </c:pt>
                <c:pt idx="6">
                  <c:v>0.98555800000000005</c:v>
                </c:pt>
                <c:pt idx="7">
                  <c:v>0.98225700000000005</c:v>
                </c:pt>
                <c:pt idx="8">
                  <c:v>0.97871900000000001</c:v>
                </c:pt>
                <c:pt idx="9">
                  <c:v>0.97492000000000001</c:v>
                </c:pt>
                <c:pt idx="10">
                  <c:v>0.97085999999999995</c:v>
                </c:pt>
                <c:pt idx="11">
                  <c:v>0.96652300000000002</c:v>
                </c:pt>
                <c:pt idx="12">
                  <c:v>0.96188799999999997</c:v>
                </c:pt>
                <c:pt idx="13">
                  <c:v>0.95694000000000001</c:v>
                </c:pt>
                <c:pt idx="14">
                  <c:v>0.95167000000000002</c:v>
                </c:pt>
                <c:pt idx="15">
                  <c:v>0.94606299999999999</c:v>
                </c:pt>
                <c:pt idx="16">
                  <c:v>0.94008700000000001</c:v>
                </c:pt>
                <c:pt idx="17">
                  <c:v>0.93373600000000001</c:v>
                </c:pt>
                <c:pt idx="18">
                  <c:v>0.92699600000000004</c:v>
                </c:pt>
                <c:pt idx="19">
                  <c:v>0.91984500000000002</c:v>
                </c:pt>
                <c:pt idx="20">
                  <c:v>0.91224899999999998</c:v>
                </c:pt>
                <c:pt idx="21">
                  <c:v>0.90420800000000001</c:v>
                </c:pt>
                <c:pt idx="22">
                  <c:v>0.89570099999999997</c:v>
                </c:pt>
                <c:pt idx="23">
                  <c:v>0.88669500000000001</c:v>
                </c:pt>
                <c:pt idx="24">
                  <c:v>0.87716899999999998</c:v>
                </c:pt>
                <c:pt idx="25">
                  <c:v>0.86711499999999997</c:v>
                </c:pt>
                <c:pt idx="26">
                  <c:v>0.85651200000000005</c:v>
                </c:pt>
                <c:pt idx="27">
                  <c:v>0.84531400000000001</c:v>
                </c:pt>
                <c:pt idx="28">
                  <c:v>0.83352000000000004</c:v>
                </c:pt>
                <c:pt idx="29">
                  <c:v>0.82111299999999998</c:v>
                </c:pt>
                <c:pt idx="30">
                  <c:v>0.80806900000000004</c:v>
                </c:pt>
                <c:pt idx="31">
                  <c:v>0.79434400000000005</c:v>
                </c:pt>
                <c:pt idx="32">
                  <c:v>0.77995000000000003</c:v>
                </c:pt>
                <c:pt idx="33">
                  <c:v>0.764872</c:v>
                </c:pt>
                <c:pt idx="34">
                  <c:v>0.74907599999999996</c:v>
                </c:pt>
                <c:pt idx="35">
                  <c:v>0.73255000000000003</c:v>
                </c:pt>
                <c:pt idx="36">
                  <c:v>0.71530700000000003</c:v>
                </c:pt>
                <c:pt idx="37">
                  <c:v>0.69734200000000002</c:v>
                </c:pt>
                <c:pt idx="38">
                  <c:v>0.678624</c:v>
                </c:pt>
                <c:pt idx="39">
                  <c:v>0.65918399999999999</c:v>
                </c:pt>
                <c:pt idx="40">
                  <c:v>0.63904099999999997</c:v>
                </c:pt>
                <c:pt idx="41">
                  <c:v>0.61820799999999998</c:v>
                </c:pt>
                <c:pt idx="42">
                  <c:v>0.59668699999999997</c:v>
                </c:pt>
                <c:pt idx="43">
                  <c:v>0.574542</c:v>
                </c:pt>
                <c:pt idx="44">
                  <c:v>0.55181599999999997</c:v>
                </c:pt>
                <c:pt idx="45">
                  <c:v>0.52854599999999996</c:v>
                </c:pt>
                <c:pt idx="46">
                  <c:v>0.50479600000000002</c:v>
                </c:pt>
                <c:pt idx="47">
                  <c:v>0.48065000000000002</c:v>
                </c:pt>
                <c:pt idx="48">
                  <c:v>0.45618399999999998</c:v>
                </c:pt>
                <c:pt idx="49">
                  <c:v>0.43147999999999997</c:v>
                </c:pt>
                <c:pt idx="50">
                  <c:v>0.40664499999999998</c:v>
                </c:pt>
                <c:pt idx="51">
                  <c:v>0.38178299999999998</c:v>
                </c:pt>
                <c:pt idx="52">
                  <c:v>0.35700500000000002</c:v>
                </c:pt>
                <c:pt idx="53">
                  <c:v>0.33243499999999998</c:v>
                </c:pt>
                <c:pt idx="54">
                  <c:v>0.30818499999999999</c:v>
                </c:pt>
                <c:pt idx="55">
                  <c:v>0.28436899999999998</c:v>
                </c:pt>
                <c:pt idx="56">
                  <c:v>0.26112000000000002</c:v>
                </c:pt>
                <c:pt idx="57">
                  <c:v>0.23855399999999999</c:v>
                </c:pt>
                <c:pt idx="58">
                  <c:v>0.21675900000000001</c:v>
                </c:pt>
                <c:pt idx="59">
                  <c:v>0.195829</c:v>
                </c:pt>
                <c:pt idx="60">
                  <c:v>0.17589199999999999</c:v>
                </c:pt>
                <c:pt idx="61">
                  <c:v>0.15698799999999999</c:v>
                </c:pt>
                <c:pt idx="62">
                  <c:v>0.13916300000000001</c:v>
                </c:pt>
                <c:pt idx="63">
                  <c:v>0.12246899999999999</c:v>
                </c:pt>
                <c:pt idx="64">
                  <c:v>0.106973</c:v>
                </c:pt>
                <c:pt idx="65">
                  <c:v>9.2635999999999996E-2</c:v>
                </c:pt>
                <c:pt idx="66">
                  <c:v>7.9454999999999998E-2</c:v>
                </c:pt>
                <c:pt idx="67">
                  <c:v>6.7446000000000006E-2</c:v>
                </c:pt>
                <c:pt idx="68">
                  <c:v>5.6585999999999997E-2</c:v>
                </c:pt>
                <c:pt idx="69">
                  <c:v>4.6813E-2</c:v>
                </c:pt>
                <c:pt idx="70">
                  <c:v>3.8094000000000003E-2</c:v>
                </c:pt>
                <c:pt idx="71">
                  <c:v>3.0436999999999999E-2</c:v>
                </c:pt>
                <c:pt idx="72">
                  <c:v>2.3764E-2</c:v>
                </c:pt>
                <c:pt idx="73">
                  <c:v>1.8030000000000001E-2</c:v>
                </c:pt>
                <c:pt idx="74">
                  <c:v>1.3200999999999999E-2</c:v>
                </c:pt>
                <c:pt idx="75">
                  <c:v>9.2639999999999997E-3</c:v>
                </c:pt>
                <c:pt idx="76">
                  <c:v>6.13E-3</c:v>
                </c:pt>
                <c:pt idx="77">
                  <c:v>3.7399999999999998E-3</c:v>
                </c:pt>
                <c:pt idx="78">
                  <c:v>2.042E-3</c:v>
                </c:pt>
                <c:pt idx="79">
                  <c:v>9.4399999999999996E-4</c:v>
                </c:pt>
                <c:pt idx="80">
                  <c:v>3.2200000000000002E-4</c:v>
                </c:pt>
                <c:pt idx="81">
                  <c:v>5.3999999999999998E-5</c:v>
                </c:pt>
                <c:pt idx="82">
                  <c:v>9.9999999999999995E-7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D6-4EEF-9568-6773B96F9A73}"/>
            </c:ext>
          </c:extLst>
        </c:ser>
        <c:ser>
          <c:idx val="4"/>
          <c:order val="3"/>
          <c:tx>
            <c:v>Truncation Line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'Exh. DJG-9 Acct. 378.00'!$AB$8:$AB$9</c:f>
              <c:numCache>
                <c:formatCode>General</c:formatCode>
                <c:ptCount val="2"/>
                <c:pt idx="0">
                  <c:v>54</c:v>
                </c:pt>
                <c:pt idx="1">
                  <c:v>54</c:v>
                </c:pt>
              </c:numCache>
            </c:numRef>
          </c:xVal>
          <c:yVal>
            <c:numRef>
              <c:f>'Exh. DJG-9 Acct. 378.00'!$AC$8:$AC$9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5D6-4EEF-9568-6773B96F9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7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DJG-10 Acct. 380.20,30'!$A$8:$A$66</c:f>
              <c:numCache>
                <c:formatCode>0.0</c:formatCode>
                <c:ptCount val="5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</c:numCache>
            </c:numRef>
          </c:xVal>
          <c:yVal>
            <c:numRef>
              <c:f>'Exh. DJG-10 Acct. 380.20,30'!$E$8:$E$65</c:f>
              <c:numCache>
                <c:formatCode>0.00%</c:formatCode>
                <c:ptCount val="58"/>
                <c:pt idx="0">
                  <c:v>1</c:v>
                </c:pt>
                <c:pt idx="1">
                  <c:v>0.99970000000000003</c:v>
                </c:pt>
                <c:pt idx="2">
                  <c:v>0.99790000000000001</c:v>
                </c:pt>
                <c:pt idx="3">
                  <c:v>0.99590000000000001</c:v>
                </c:pt>
                <c:pt idx="4">
                  <c:v>0.99400000000000011</c:v>
                </c:pt>
                <c:pt idx="5">
                  <c:v>0.99180000000000001</c:v>
                </c:pt>
                <c:pt idx="6">
                  <c:v>0.98959999999999992</c:v>
                </c:pt>
                <c:pt idx="7">
                  <c:v>0.9869</c:v>
                </c:pt>
                <c:pt idx="8">
                  <c:v>0.9840000000000001</c:v>
                </c:pt>
                <c:pt idx="9">
                  <c:v>0.98109999999999997</c:v>
                </c:pt>
                <c:pt idx="10">
                  <c:v>0.9779000000000001</c:v>
                </c:pt>
                <c:pt idx="11">
                  <c:v>0.97409999999999997</c:v>
                </c:pt>
                <c:pt idx="12">
                  <c:v>0.96959999999999991</c:v>
                </c:pt>
                <c:pt idx="13">
                  <c:v>0.96629999999999994</c:v>
                </c:pt>
                <c:pt idx="14">
                  <c:v>0.9627</c:v>
                </c:pt>
                <c:pt idx="15">
                  <c:v>0.95879999999999999</c:v>
                </c:pt>
                <c:pt idx="16">
                  <c:v>0.95480000000000009</c:v>
                </c:pt>
                <c:pt idx="17">
                  <c:v>0.95019999999999993</c:v>
                </c:pt>
                <c:pt idx="18">
                  <c:v>0.94569999999999999</c:v>
                </c:pt>
                <c:pt idx="19">
                  <c:v>0.94019999999999992</c:v>
                </c:pt>
                <c:pt idx="20">
                  <c:v>0.93599999999999994</c:v>
                </c:pt>
                <c:pt idx="21">
                  <c:v>0.93169999999999997</c:v>
                </c:pt>
                <c:pt idx="22">
                  <c:v>0.92680000000000007</c:v>
                </c:pt>
                <c:pt idx="23">
                  <c:v>0.91439999999999999</c:v>
                </c:pt>
                <c:pt idx="24">
                  <c:v>0.90870000000000006</c:v>
                </c:pt>
                <c:pt idx="25">
                  <c:v>0.90300000000000002</c:v>
                </c:pt>
                <c:pt idx="26">
                  <c:v>0.89690000000000003</c:v>
                </c:pt>
                <c:pt idx="27">
                  <c:v>0.89139999999999997</c:v>
                </c:pt>
                <c:pt idx="28">
                  <c:v>0.88639999999999997</c:v>
                </c:pt>
                <c:pt idx="29">
                  <c:v>0.88150000000000006</c:v>
                </c:pt>
                <c:pt idx="30">
                  <c:v>0.87629999999999997</c:v>
                </c:pt>
                <c:pt idx="31">
                  <c:v>0.87060000000000004</c:v>
                </c:pt>
                <c:pt idx="32">
                  <c:v>0.8640000000000001</c:v>
                </c:pt>
                <c:pt idx="33">
                  <c:v>0.85599999999999998</c:v>
                </c:pt>
                <c:pt idx="34">
                  <c:v>0.84670000000000001</c:v>
                </c:pt>
                <c:pt idx="35">
                  <c:v>0.83620000000000005</c:v>
                </c:pt>
                <c:pt idx="36">
                  <c:v>0.82430000000000003</c:v>
                </c:pt>
                <c:pt idx="37">
                  <c:v>0.81180000000000008</c:v>
                </c:pt>
                <c:pt idx="38">
                  <c:v>0.79959999999999998</c:v>
                </c:pt>
                <c:pt idx="39">
                  <c:v>0.7883</c:v>
                </c:pt>
                <c:pt idx="40">
                  <c:v>0.77819999999999989</c:v>
                </c:pt>
                <c:pt idx="41">
                  <c:v>0.76900000000000002</c:v>
                </c:pt>
                <c:pt idx="42">
                  <c:v>0.75280000000000002</c:v>
                </c:pt>
                <c:pt idx="43">
                  <c:v>0.7390000000000001</c:v>
                </c:pt>
                <c:pt idx="44">
                  <c:v>0.73099999999999998</c:v>
                </c:pt>
                <c:pt idx="45">
                  <c:v>0.72270000000000001</c:v>
                </c:pt>
                <c:pt idx="46">
                  <c:v>0.71420000000000006</c:v>
                </c:pt>
                <c:pt idx="47">
                  <c:v>0.70440000000000003</c:v>
                </c:pt>
                <c:pt idx="48">
                  <c:v>0.69530000000000003</c:v>
                </c:pt>
                <c:pt idx="49">
                  <c:v>0.68669999999999998</c:v>
                </c:pt>
                <c:pt idx="50">
                  <c:v>0.68120000000000003</c:v>
                </c:pt>
                <c:pt idx="51">
                  <c:v>0.6762999999999999</c:v>
                </c:pt>
                <c:pt idx="52">
                  <c:v>0.67169999999999996</c:v>
                </c:pt>
                <c:pt idx="53">
                  <c:v>0.66790000000000005</c:v>
                </c:pt>
                <c:pt idx="54">
                  <c:v>0.66480000000000006</c:v>
                </c:pt>
                <c:pt idx="55">
                  <c:v>0.66269999999999996</c:v>
                </c:pt>
                <c:pt idx="56">
                  <c:v>0.66239999999999999</c:v>
                </c:pt>
                <c:pt idx="57">
                  <c:v>0.66209999999999991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4F-41F0-B906-B9F31FD1FEE7}"/>
            </c:ext>
          </c:extLst>
        </c:ser>
        <c:ser>
          <c:idx val="1"/>
          <c:order val="1"/>
          <c:tx>
            <c:strRef>
              <c:f>'Exh. DJG-10 Acct. 380.20,30'!$G$5</c:f>
              <c:strCache>
                <c:ptCount val="1"/>
                <c:pt idx="0">
                  <c:v>PSE
R3-40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DJG-10 Acct. 380.20,30'!$A$8:$A$66</c:f>
              <c:numCache>
                <c:formatCode>0.0</c:formatCode>
                <c:ptCount val="5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</c:numCache>
            </c:numRef>
          </c:xVal>
          <c:yVal>
            <c:numRef>
              <c:f>'Exh. DJG-10 Acct. 380.20,30'!$G$8:$G$66</c:f>
              <c:numCache>
                <c:formatCode>0.00%</c:formatCode>
                <c:ptCount val="59"/>
                <c:pt idx="0">
                  <c:v>1</c:v>
                </c:pt>
                <c:pt idx="1">
                  <c:v>0.999803</c:v>
                </c:pt>
                <c:pt idx="2">
                  <c:v>0.99934500000000004</c:v>
                </c:pt>
                <c:pt idx="3">
                  <c:v>0.99878400000000001</c:v>
                </c:pt>
                <c:pt idx="4">
                  <c:v>0.99810399999999999</c:v>
                </c:pt>
                <c:pt idx="5">
                  <c:v>0.99728499999999998</c:v>
                </c:pt>
                <c:pt idx="6">
                  <c:v>0.99630399999999997</c:v>
                </c:pt>
                <c:pt idx="7">
                  <c:v>0.99513799999999997</c:v>
                </c:pt>
                <c:pt idx="8">
                  <c:v>0.99376200000000003</c:v>
                </c:pt>
                <c:pt idx="9">
                  <c:v>0.99214500000000005</c:v>
                </c:pt>
                <c:pt idx="10">
                  <c:v>0.990259</c:v>
                </c:pt>
                <c:pt idx="11">
                  <c:v>0.98807</c:v>
                </c:pt>
                <c:pt idx="12">
                  <c:v>0.98554299999999995</c:v>
                </c:pt>
                <c:pt idx="13">
                  <c:v>0.98264099999999999</c:v>
                </c:pt>
                <c:pt idx="14">
                  <c:v>0.979325</c:v>
                </c:pt>
                <c:pt idx="15">
                  <c:v>0.975553</c:v>
                </c:pt>
                <c:pt idx="16">
                  <c:v>0.97128300000000001</c:v>
                </c:pt>
                <c:pt idx="17">
                  <c:v>0.96646900000000002</c:v>
                </c:pt>
                <c:pt idx="18">
                  <c:v>0.96106499999999995</c:v>
                </c:pt>
                <c:pt idx="19">
                  <c:v>0.95502200000000004</c:v>
                </c:pt>
                <c:pt idx="20">
                  <c:v>0.94828999999999997</c:v>
                </c:pt>
                <c:pt idx="21">
                  <c:v>0.94081499999999996</c:v>
                </c:pt>
                <c:pt idx="22">
                  <c:v>0.93254300000000001</c:v>
                </c:pt>
                <c:pt idx="23">
                  <c:v>0.92341399999999996</c:v>
                </c:pt>
                <c:pt idx="24">
                  <c:v>0.91336799999999996</c:v>
                </c:pt>
                <c:pt idx="25">
                  <c:v>0.90233699999999994</c:v>
                </c:pt>
                <c:pt idx="26">
                  <c:v>0.89025100000000001</c:v>
                </c:pt>
                <c:pt idx="27">
                  <c:v>0.87703399999999998</c:v>
                </c:pt>
                <c:pt idx="28">
                  <c:v>0.86260400000000004</c:v>
                </c:pt>
                <c:pt idx="29">
                  <c:v>0.84687599999999996</c:v>
                </c:pt>
                <c:pt idx="30">
                  <c:v>0.82975699999999997</c:v>
                </c:pt>
                <c:pt idx="31">
                  <c:v>0.81115300000000001</c:v>
                </c:pt>
                <c:pt idx="32">
                  <c:v>0.79096900000000003</c:v>
                </c:pt>
                <c:pt idx="33">
                  <c:v>0.76911300000000005</c:v>
                </c:pt>
                <c:pt idx="34">
                  <c:v>0.74550300000000003</c:v>
                </c:pt>
                <c:pt idx="35">
                  <c:v>0.72006999999999999</c:v>
                </c:pt>
                <c:pt idx="36">
                  <c:v>0.69276700000000002</c:v>
                </c:pt>
                <c:pt idx="37">
                  <c:v>0.66357999999999995</c:v>
                </c:pt>
                <c:pt idx="38">
                  <c:v>0.63253199999999998</c:v>
                </c:pt>
                <c:pt idx="39">
                  <c:v>0.59969899999999998</c:v>
                </c:pt>
                <c:pt idx="40">
                  <c:v>0.56520899999999996</c:v>
                </c:pt>
                <c:pt idx="41">
                  <c:v>0.52925599999999995</c:v>
                </c:pt>
                <c:pt idx="42">
                  <c:v>0.49209700000000001</c:v>
                </c:pt>
                <c:pt idx="43">
                  <c:v>0.45405600000000002</c:v>
                </c:pt>
                <c:pt idx="44">
                  <c:v>0.41550999999999999</c:v>
                </c:pt>
                <c:pt idx="45">
                  <c:v>0.376892</c:v>
                </c:pt>
                <c:pt idx="46">
                  <c:v>0.33865800000000001</c:v>
                </c:pt>
                <c:pt idx="47">
                  <c:v>0.301284</c:v>
                </c:pt>
                <c:pt idx="48">
                  <c:v>0.26522800000000002</c:v>
                </c:pt>
                <c:pt idx="49">
                  <c:v>0.23092199999999999</c:v>
                </c:pt>
                <c:pt idx="50">
                  <c:v>0.198736</c:v>
                </c:pt>
                <c:pt idx="51">
                  <c:v>0.16896800000000001</c:v>
                </c:pt>
                <c:pt idx="52">
                  <c:v>0.14182700000000001</c:v>
                </c:pt>
                <c:pt idx="53">
                  <c:v>0.11743000000000001</c:v>
                </c:pt>
                <c:pt idx="54">
                  <c:v>9.5804E-2</c:v>
                </c:pt>
                <c:pt idx="55">
                  <c:v>7.6896000000000006E-2</c:v>
                </c:pt>
                <c:pt idx="56">
                  <c:v>6.0590999999999999E-2</c:v>
                </c:pt>
                <c:pt idx="57">
                  <c:v>4.6726999999999998E-2</c:v>
                </c:pt>
                <c:pt idx="58">
                  <c:v>3.5119999999999998E-2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4F-41F0-B906-B9F31FD1FEE7}"/>
            </c:ext>
          </c:extLst>
        </c:ser>
        <c:ser>
          <c:idx val="2"/>
          <c:order val="2"/>
          <c:tx>
            <c:strRef>
              <c:f>'Exh. DJG-10 Acct. 380.20,30'!$I$5</c:f>
              <c:strCache>
                <c:ptCount val="1"/>
                <c:pt idx="0">
                  <c:v>PC 
R2-51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DJG-10 Acct. 380.20,30'!$A$8:$A$66</c:f>
              <c:numCache>
                <c:formatCode>0.0</c:formatCode>
                <c:ptCount val="5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</c:numCache>
            </c:numRef>
          </c:xVal>
          <c:yVal>
            <c:numRef>
              <c:f>'Exh. DJG-10 Acct. 380.20,30'!$I$8:$I$66</c:f>
              <c:numCache>
                <c:formatCode>0.00%</c:formatCode>
                <c:ptCount val="59"/>
                <c:pt idx="0">
                  <c:v>1</c:v>
                </c:pt>
                <c:pt idx="1">
                  <c:v>0.99907000000000001</c:v>
                </c:pt>
                <c:pt idx="2">
                  <c:v>0.99711499999999997</c:v>
                </c:pt>
                <c:pt idx="3">
                  <c:v>0.99502800000000002</c:v>
                </c:pt>
                <c:pt idx="4">
                  <c:v>0.99280199999999996</c:v>
                </c:pt>
                <c:pt idx="5">
                  <c:v>0.990429</c:v>
                </c:pt>
                <c:pt idx="6">
                  <c:v>0.98790299999999998</c:v>
                </c:pt>
                <c:pt idx="7">
                  <c:v>0.98521400000000003</c:v>
                </c:pt>
                <c:pt idx="8">
                  <c:v>0.98235700000000004</c:v>
                </c:pt>
                <c:pt idx="9">
                  <c:v>0.97932200000000003</c:v>
                </c:pt>
                <c:pt idx="10">
                  <c:v>0.97609999999999997</c:v>
                </c:pt>
                <c:pt idx="11">
                  <c:v>0.97268500000000002</c:v>
                </c:pt>
                <c:pt idx="12">
                  <c:v>0.96906499999999995</c:v>
                </c:pt>
                <c:pt idx="13">
                  <c:v>0.96523199999999998</c:v>
                </c:pt>
                <c:pt idx="14">
                  <c:v>0.96117699999999995</c:v>
                </c:pt>
                <c:pt idx="15">
                  <c:v>0.95689000000000002</c:v>
                </c:pt>
                <c:pt idx="16">
                  <c:v>0.95235999999999998</c:v>
                </c:pt>
                <c:pt idx="17">
                  <c:v>0.947577</c:v>
                </c:pt>
                <c:pt idx="18">
                  <c:v>0.94252999999999998</c:v>
                </c:pt>
                <c:pt idx="19">
                  <c:v>0.93720899999999996</c:v>
                </c:pt>
                <c:pt idx="20">
                  <c:v>0.93160100000000001</c:v>
                </c:pt>
                <c:pt idx="21">
                  <c:v>0.92569500000000005</c:v>
                </c:pt>
                <c:pt idx="22">
                  <c:v>0.91947999999999996</c:v>
                </c:pt>
                <c:pt idx="23">
                  <c:v>0.91294200000000003</c:v>
                </c:pt>
                <c:pt idx="24">
                  <c:v>0.90606900000000001</c:v>
                </c:pt>
                <c:pt idx="25">
                  <c:v>0.89884799999999998</c:v>
                </c:pt>
                <c:pt idx="26">
                  <c:v>0.891266</c:v>
                </c:pt>
                <c:pt idx="27">
                  <c:v>0.88330600000000004</c:v>
                </c:pt>
                <c:pt idx="28">
                  <c:v>0.87495800000000001</c:v>
                </c:pt>
                <c:pt idx="29">
                  <c:v>0.86620699999999995</c:v>
                </c:pt>
                <c:pt idx="30">
                  <c:v>0.85704100000000005</c:v>
                </c:pt>
                <c:pt idx="31">
                  <c:v>0.847445</c:v>
                </c:pt>
                <c:pt idx="32">
                  <c:v>0.83740499999999995</c:v>
                </c:pt>
                <c:pt idx="33">
                  <c:v>0.82690900000000001</c:v>
                </c:pt>
                <c:pt idx="34">
                  <c:v>0.81594199999999995</c:v>
                </c:pt>
                <c:pt idx="35">
                  <c:v>0.80449199999999998</c:v>
                </c:pt>
                <c:pt idx="36">
                  <c:v>0.792547</c:v>
                </c:pt>
                <c:pt idx="37">
                  <c:v>0.78009499999999998</c:v>
                </c:pt>
                <c:pt idx="38">
                  <c:v>0.76712599999999997</c:v>
                </c:pt>
                <c:pt idx="39">
                  <c:v>0.75363000000000002</c:v>
                </c:pt>
                <c:pt idx="40">
                  <c:v>0.73960099999999995</c:v>
                </c:pt>
                <c:pt idx="41">
                  <c:v>0.72503200000000001</c:v>
                </c:pt>
                <c:pt idx="42">
                  <c:v>0.70992</c:v>
                </c:pt>
                <c:pt idx="43">
                  <c:v>0.69426200000000005</c:v>
                </c:pt>
                <c:pt idx="44">
                  <c:v>0.67806</c:v>
                </c:pt>
                <c:pt idx="45">
                  <c:v>0.66131899999999999</c:v>
                </c:pt>
                <c:pt idx="46">
                  <c:v>0.64404499999999998</c:v>
                </c:pt>
                <c:pt idx="47">
                  <c:v>0.626251</c:v>
                </c:pt>
                <c:pt idx="48">
                  <c:v>0.60795100000000002</c:v>
                </c:pt>
                <c:pt idx="49">
                  <c:v>0.58916599999999997</c:v>
                </c:pt>
                <c:pt idx="50">
                  <c:v>0.56991899999999995</c:v>
                </c:pt>
                <c:pt idx="51">
                  <c:v>0.55024099999999998</c:v>
                </c:pt>
                <c:pt idx="52">
                  <c:v>0.53016399999999997</c:v>
                </c:pt>
                <c:pt idx="53">
                  <c:v>0.50972799999999996</c:v>
                </c:pt>
                <c:pt idx="54">
                  <c:v>0.488981</c:v>
                </c:pt>
                <c:pt idx="55">
                  <c:v>0.46797299999999997</c:v>
                </c:pt>
                <c:pt idx="56">
                  <c:v>0.44675900000000002</c:v>
                </c:pt>
                <c:pt idx="57">
                  <c:v>0.42540099999999997</c:v>
                </c:pt>
                <c:pt idx="58">
                  <c:v>0.40396300000000002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4F-41F0-B906-B9F31FD1F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DJG-10 Acct. 380.20,30'!$A$8:$A$66</c:f>
              <c:numCache>
                <c:formatCode>0.0</c:formatCode>
                <c:ptCount val="5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</c:numCache>
            </c:numRef>
          </c:xVal>
          <c:yVal>
            <c:numRef>
              <c:f>'Exh. DJG-10 Acct. 380.20,30'!$E$8:$E$66</c:f>
              <c:numCache>
                <c:formatCode>0.00%</c:formatCode>
                <c:ptCount val="59"/>
                <c:pt idx="0">
                  <c:v>1</c:v>
                </c:pt>
                <c:pt idx="1">
                  <c:v>0.99970000000000003</c:v>
                </c:pt>
                <c:pt idx="2">
                  <c:v>0.99790000000000001</c:v>
                </c:pt>
                <c:pt idx="3">
                  <c:v>0.99590000000000001</c:v>
                </c:pt>
                <c:pt idx="4">
                  <c:v>0.99400000000000011</c:v>
                </c:pt>
                <c:pt idx="5">
                  <c:v>0.99180000000000001</c:v>
                </c:pt>
                <c:pt idx="6">
                  <c:v>0.98959999999999992</c:v>
                </c:pt>
                <c:pt idx="7">
                  <c:v>0.9869</c:v>
                </c:pt>
                <c:pt idx="8">
                  <c:v>0.9840000000000001</c:v>
                </c:pt>
                <c:pt idx="9">
                  <c:v>0.98109999999999997</c:v>
                </c:pt>
                <c:pt idx="10">
                  <c:v>0.9779000000000001</c:v>
                </c:pt>
                <c:pt idx="11">
                  <c:v>0.97409999999999997</c:v>
                </c:pt>
                <c:pt idx="12">
                  <c:v>0.96959999999999991</c:v>
                </c:pt>
                <c:pt idx="13">
                  <c:v>0.96629999999999994</c:v>
                </c:pt>
                <c:pt idx="14">
                  <c:v>0.9627</c:v>
                </c:pt>
                <c:pt idx="15">
                  <c:v>0.95879999999999999</c:v>
                </c:pt>
                <c:pt idx="16">
                  <c:v>0.95480000000000009</c:v>
                </c:pt>
                <c:pt idx="17">
                  <c:v>0.95019999999999993</c:v>
                </c:pt>
                <c:pt idx="18">
                  <c:v>0.94569999999999999</c:v>
                </c:pt>
                <c:pt idx="19">
                  <c:v>0.94019999999999992</c:v>
                </c:pt>
                <c:pt idx="20">
                  <c:v>0.93599999999999994</c:v>
                </c:pt>
                <c:pt idx="21">
                  <c:v>0.93169999999999997</c:v>
                </c:pt>
                <c:pt idx="22">
                  <c:v>0.92680000000000007</c:v>
                </c:pt>
                <c:pt idx="23">
                  <c:v>0.91439999999999999</c:v>
                </c:pt>
                <c:pt idx="24">
                  <c:v>0.90870000000000006</c:v>
                </c:pt>
                <c:pt idx="25">
                  <c:v>0.90300000000000002</c:v>
                </c:pt>
                <c:pt idx="26">
                  <c:v>0.89690000000000003</c:v>
                </c:pt>
                <c:pt idx="27">
                  <c:v>0.89139999999999997</c:v>
                </c:pt>
                <c:pt idx="28">
                  <c:v>0.88639999999999997</c:v>
                </c:pt>
                <c:pt idx="29">
                  <c:v>0.88150000000000006</c:v>
                </c:pt>
                <c:pt idx="30">
                  <c:v>0.87629999999999997</c:v>
                </c:pt>
                <c:pt idx="31">
                  <c:v>0.87060000000000004</c:v>
                </c:pt>
                <c:pt idx="32">
                  <c:v>0.8640000000000001</c:v>
                </c:pt>
                <c:pt idx="33">
                  <c:v>0.85599999999999998</c:v>
                </c:pt>
                <c:pt idx="34">
                  <c:v>0.84670000000000001</c:v>
                </c:pt>
                <c:pt idx="35">
                  <c:v>0.83620000000000005</c:v>
                </c:pt>
                <c:pt idx="36">
                  <c:v>0.82430000000000003</c:v>
                </c:pt>
                <c:pt idx="37">
                  <c:v>0.81180000000000008</c:v>
                </c:pt>
                <c:pt idx="38">
                  <c:v>0.79959999999999998</c:v>
                </c:pt>
                <c:pt idx="39">
                  <c:v>0.7883</c:v>
                </c:pt>
                <c:pt idx="40">
                  <c:v>0.77819999999999989</c:v>
                </c:pt>
                <c:pt idx="41">
                  <c:v>0.76900000000000002</c:v>
                </c:pt>
                <c:pt idx="42">
                  <c:v>0.75280000000000002</c:v>
                </c:pt>
                <c:pt idx="43">
                  <c:v>0.7390000000000001</c:v>
                </c:pt>
                <c:pt idx="44">
                  <c:v>0.73099999999999998</c:v>
                </c:pt>
                <c:pt idx="45">
                  <c:v>0.72270000000000001</c:v>
                </c:pt>
                <c:pt idx="46">
                  <c:v>0.71420000000000006</c:v>
                </c:pt>
                <c:pt idx="47">
                  <c:v>0.70440000000000003</c:v>
                </c:pt>
                <c:pt idx="48">
                  <c:v>0.69530000000000003</c:v>
                </c:pt>
                <c:pt idx="49">
                  <c:v>0.68669999999999998</c:v>
                </c:pt>
                <c:pt idx="50">
                  <c:v>0.68120000000000003</c:v>
                </c:pt>
                <c:pt idx="51">
                  <c:v>0.6762999999999999</c:v>
                </c:pt>
                <c:pt idx="52">
                  <c:v>0.67169999999999996</c:v>
                </c:pt>
                <c:pt idx="53">
                  <c:v>0.66790000000000005</c:v>
                </c:pt>
                <c:pt idx="54">
                  <c:v>0.66480000000000006</c:v>
                </c:pt>
                <c:pt idx="55">
                  <c:v>0.66269999999999996</c:v>
                </c:pt>
                <c:pt idx="56">
                  <c:v>0.66239999999999999</c:v>
                </c:pt>
                <c:pt idx="57">
                  <c:v>0.66209999999999991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04-4F0D-9F73-2DA75843ACD7}"/>
            </c:ext>
          </c:extLst>
        </c:ser>
        <c:ser>
          <c:idx val="1"/>
          <c:order val="1"/>
          <c:tx>
            <c:strRef>
              <c:f>'Exh. DJG-10 Acct. 380.20,30'!$G$5:$G$6</c:f>
              <c:strCache>
                <c:ptCount val="2"/>
                <c:pt idx="0">
                  <c:v>PSE
R3-40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DJG-10 Acct. 380.20,30'!$A$8:$A$66</c:f>
              <c:numCache>
                <c:formatCode>0.0</c:formatCode>
                <c:ptCount val="5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</c:numCache>
            </c:numRef>
          </c:xVal>
          <c:yVal>
            <c:numRef>
              <c:f>'Exh. DJG-10 Acct. 380.20,30'!$G$8:$G$66</c:f>
              <c:numCache>
                <c:formatCode>0.00%</c:formatCode>
                <c:ptCount val="59"/>
                <c:pt idx="0">
                  <c:v>1</c:v>
                </c:pt>
                <c:pt idx="1">
                  <c:v>0.999803</c:v>
                </c:pt>
                <c:pt idx="2">
                  <c:v>0.99934500000000004</c:v>
                </c:pt>
                <c:pt idx="3">
                  <c:v>0.99878400000000001</c:v>
                </c:pt>
                <c:pt idx="4">
                  <c:v>0.99810399999999999</c:v>
                </c:pt>
                <c:pt idx="5">
                  <c:v>0.99728499999999998</c:v>
                </c:pt>
                <c:pt idx="6">
                  <c:v>0.99630399999999997</c:v>
                </c:pt>
                <c:pt idx="7">
                  <c:v>0.99513799999999997</c:v>
                </c:pt>
                <c:pt idx="8">
                  <c:v>0.99376200000000003</c:v>
                </c:pt>
                <c:pt idx="9">
                  <c:v>0.99214500000000005</c:v>
                </c:pt>
                <c:pt idx="10">
                  <c:v>0.990259</c:v>
                </c:pt>
                <c:pt idx="11">
                  <c:v>0.98807</c:v>
                </c:pt>
                <c:pt idx="12">
                  <c:v>0.98554299999999995</c:v>
                </c:pt>
                <c:pt idx="13">
                  <c:v>0.98264099999999999</c:v>
                </c:pt>
                <c:pt idx="14">
                  <c:v>0.979325</c:v>
                </c:pt>
                <c:pt idx="15">
                  <c:v>0.975553</c:v>
                </c:pt>
                <c:pt idx="16">
                  <c:v>0.97128300000000001</c:v>
                </c:pt>
                <c:pt idx="17">
                  <c:v>0.96646900000000002</c:v>
                </c:pt>
                <c:pt idx="18">
                  <c:v>0.96106499999999995</c:v>
                </c:pt>
                <c:pt idx="19">
                  <c:v>0.95502200000000004</c:v>
                </c:pt>
                <c:pt idx="20">
                  <c:v>0.94828999999999997</c:v>
                </c:pt>
                <c:pt idx="21">
                  <c:v>0.94081499999999996</c:v>
                </c:pt>
                <c:pt idx="22">
                  <c:v>0.93254300000000001</c:v>
                </c:pt>
                <c:pt idx="23">
                  <c:v>0.92341399999999996</c:v>
                </c:pt>
                <c:pt idx="24">
                  <c:v>0.91336799999999996</c:v>
                </c:pt>
                <c:pt idx="25">
                  <c:v>0.90233699999999994</c:v>
                </c:pt>
                <c:pt idx="26">
                  <c:v>0.89025100000000001</c:v>
                </c:pt>
                <c:pt idx="27">
                  <c:v>0.87703399999999998</c:v>
                </c:pt>
                <c:pt idx="28">
                  <c:v>0.86260400000000004</c:v>
                </c:pt>
                <c:pt idx="29">
                  <c:v>0.84687599999999996</c:v>
                </c:pt>
                <c:pt idx="30">
                  <c:v>0.82975699999999997</c:v>
                </c:pt>
                <c:pt idx="31">
                  <c:v>0.81115300000000001</c:v>
                </c:pt>
                <c:pt idx="32">
                  <c:v>0.79096900000000003</c:v>
                </c:pt>
                <c:pt idx="33">
                  <c:v>0.76911300000000005</c:v>
                </c:pt>
                <c:pt idx="34">
                  <c:v>0.74550300000000003</c:v>
                </c:pt>
                <c:pt idx="35">
                  <c:v>0.72006999999999999</c:v>
                </c:pt>
                <c:pt idx="36">
                  <c:v>0.69276700000000002</c:v>
                </c:pt>
                <c:pt idx="37">
                  <c:v>0.66357999999999995</c:v>
                </c:pt>
                <c:pt idx="38">
                  <c:v>0.63253199999999998</c:v>
                </c:pt>
                <c:pt idx="39">
                  <c:v>0.59969899999999998</c:v>
                </c:pt>
                <c:pt idx="40">
                  <c:v>0.56520899999999996</c:v>
                </c:pt>
                <c:pt idx="41">
                  <c:v>0.52925599999999995</c:v>
                </c:pt>
                <c:pt idx="42">
                  <c:v>0.49209700000000001</c:v>
                </c:pt>
                <c:pt idx="43">
                  <c:v>0.45405600000000002</c:v>
                </c:pt>
                <c:pt idx="44">
                  <c:v>0.41550999999999999</c:v>
                </c:pt>
                <c:pt idx="45">
                  <c:v>0.376892</c:v>
                </c:pt>
                <c:pt idx="46">
                  <c:v>0.33865800000000001</c:v>
                </c:pt>
                <c:pt idx="47">
                  <c:v>0.301284</c:v>
                </c:pt>
                <c:pt idx="48">
                  <c:v>0.26522800000000002</c:v>
                </c:pt>
                <c:pt idx="49">
                  <c:v>0.23092199999999999</c:v>
                </c:pt>
                <c:pt idx="50">
                  <c:v>0.198736</c:v>
                </c:pt>
                <c:pt idx="51">
                  <c:v>0.16896800000000001</c:v>
                </c:pt>
                <c:pt idx="52">
                  <c:v>0.14182700000000001</c:v>
                </c:pt>
                <c:pt idx="53">
                  <c:v>0.11743000000000001</c:v>
                </c:pt>
                <c:pt idx="54">
                  <c:v>9.5804E-2</c:v>
                </c:pt>
                <c:pt idx="55">
                  <c:v>7.6896000000000006E-2</c:v>
                </c:pt>
                <c:pt idx="56">
                  <c:v>6.0590999999999999E-2</c:v>
                </c:pt>
                <c:pt idx="57">
                  <c:v>4.6726999999999998E-2</c:v>
                </c:pt>
                <c:pt idx="58">
                  <c:v>3.5119999999999998E-2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04-4F0D-9F73-2DA75843ACD7}"/>
            </c:ext>
          </c:extLst>
        </c:ser>
        <c:ser>
          <c:idx val="2"/>
          <c:order val="2"/>
          <c:tx>
            <c:strRef>
              <c:f>'Exh. DJG-10 Acct. 380.20,30'!$I$5:$I$6</c:f>
              <c:strCache>
                <c:ptCount val="2"/>
                <c:pt idx="0">
                  <c:v>PC 
R2-51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DJG-10 Acct. 380.20,30'!$A$8:$A$66</c:f>
              <c:numCache>
                <c:formatCode>0.0</c:formatCode>
                <c:ptCount val="5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</c:numCache>
            </c:numRef>
          </c:xVal>
          <c:yVal>
            <c:numRef>
              <c:f>'Exh. DJG-10 Acct. 380.20,30'!$I$8:$I$66</c:f>
              <c:numCache>
                <c:formatCode>0.00%</c:formatCode>
                <c:ptCount val="59"/>
                <c:pt idx="0">
                  <c:v>1</c:v>
                </c:pt>
                <c:pt idx="1">
                  <c:v>0.99907000000000001</c:v>
                </c:pt>
                <c:pt idx="2">
                  <c:v>0.99711499999999997</c:v>
                </c:pt>
                <c:pt idx="3">
                  <c:v>0.99502800000000002</c:v>
                </c:pt>
                <c:pt idx="4">
                  <c:v>0.99280199999999996</c:v>
                </c:pt>
                <c:pt idx="5">
                  <c:v>0.990429</c:v>
                </c:pt>
                <c:pt idx="6">
                  <c:v>0.98790299999999998</c:v>
                </c:pt>
                <c:pt idx="7">
                  <c:v>0.98521400000000003</c:v>
                </c:pt>
                <c:pt idx="8">
                  <c:v>0.98235700000000004</c:v>
                </c:pt>
                <c:pt idx="9">
                  <c:v>0.97932200000000003</c:v>
                </c:pt>
                <c:pt idx="10">
                  <c:v>0.97609999999999997</c:v>
                </c:pt>
                <c:pt idx="11">
                  <c:v>0.97268500000000002</c:v>
                </c:pt>
                <c:pt idx="12">
                  <c:v>0.96906499999999995</c:v>
                </c:pt>
                <c:pt idx="13">
                  <c:v>0.96523199999999998</c:v>
                </c:pt>
                <c:pt idx="14">
                  <c:v>0.96117699999999995</c:v>
                </c:pt>
                <c:pt idx="15">
                  <c:v>0.95689000000000002</c:v>
                </c:pt>
                <c:pt idx="16">
                  <c:v>0.95235999999999998</c:v>
                </c:pt>
                <c:pt idx="17">
                  <c:v>0.947577</c:v>
                </c:pt>
                <c:pt idx="18">
                  <c:v>0.94252999999999998</c:v>
                </c:pt>
                <c:pt idx="19">
                  <c:v>0.93720899999999996</c:v>
                </c:pt>
                <c:pt idx="20">
                  <c:v>0.93160100000000001</c:v>
                </c:pt>
                <c:pt idx="21">
                  <c:v>0.92569500000000005</c:v>
                </c:pt>
                <c:pt idx="22">
                  <c:v>0.91947999999999996</c:v>
                </c:pt>
                <c:pt idx="23">
                  <c:v>0.91294200000000003</c:v>
                </c:pt>
                <c:pt idx="24">
                  <c:v>0.90606900000000001</c:v>
                </c:pt>
                <c:pt idx="25">
                  <c:v>0.89884799999999998</c:v>
                </c:pt>
                <c:pt idx="26">
                  <c:v>0.891266</c:v>
                </c:pt>
                <c:pt idx="27">
                  <c:v>0.88330600000000004</c:v>
                </c:pt>
                <c:pt idx="28">
                  <c:v>0.87495800000000001</c:v>
                </c:pt>
                <c:pt idx="29">
                  <c:v>0.86620699999999995</c:v>
                </c:pt>
                <c:pt idx="30">
                  <c:v>0.85704100000000005</c:v>
                </c:pt>
                <c:pt idx="31">
                  <c:v>0.847445</c:v>
                </c:pt>
                <c:pt idx="32">
                  <c:v>0.83740499999999995</c:v>
                </c:pt>
                <c:pt idx="33">
                  <c:v>0.82690900000000001</c:v>
                </c:pt>
                <c:pt idx="34">
                  <c:v>0.81594199999999995</c:v>
                </c:pt>
                <c:pt idx="35">
                  <c:v>0.80449199999999998</c:v>
                </c:pt>
                <c:pt idx="36">
                  <c:v>0.792547</c:v>
                </c:pt>
                <c:pt idx="37">
                  <c:v>0.78009499999999998</c:v>
                </c:pt>
                <c:pt idx="38">
                  <c:v>0.76712599999999997</c:v>
                </c:pt>
                <c:pt idx="39">
                  <c:v>0.75363000000000002</c:v>
                </c:pt>
                <c:pt idx="40">
                  <c:v>0.73960099999999995</c:v>
                </c:pt>
                <c:pt idx="41">
                  <c:v>0.72503200000000001</c:v>
                </c:pt>
                <c:pt idx="42">
                  <c:v>0.70992</c:v>
                </c:pt>
                <c:pt idx="43">
                  <c:v>0.69426200000000005</c:v>
                </c:pt>
                <c:pt idx="44">
                  <c:v>0.67806</c:v>
                </c:pt>
                <c:pt idx="45">
                  <c:v>0.66131899999999999</c:v>
                </c:pt>
                <c:pt idx="46">
                  <c:v>0.64404499999999998</c:v>
                </c:pt>
                <c:pt idx="47">
                  <c:v>0.626251</c:v>
                </c:pt>
                <c:pt idx="48">
                  <c:v>0.60795100000000002</c:v>
                </c:pt>
                <c:pt idx="49">
                  <c:v>0.58916599999999997</c:v>
                </c:pt>
                <c:pt idx="50">
                  <c:v>0.56991899999999995</c:v>
                </c:pt>
                <c:pt idx="51">
                  <c:v>0.55024099999999998</c:v>
                </c:pt>
                <c:pt idx="52">
                  <c:v>0.53016399999999997</c:v>
                </c:pt>
                <c:pt idx="53">
                  <c:v>0.50972799999999996</c:v>
                </c:pt>
                <c:pt idx="54">
                  <c:v>0.488981</c:v>
                </c:pt>
                <c:pt idx="55">
                  <c:v>0.46797299999999997</c:v>
                </c:pt>
                <c:pt idx="56">
                  <c:v>0.44675900000000002</c:v>
                </c:pt>
                <c:pt idx="57">
                  <c:v>0.42540099999999997</c:v>
                </c:pt>
                <c:pt idx="58">
                  <c:v>0.40396300000000002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04-4F0D-9F73-2DA75843ACD7}"/>
            </c:ext>
          </c:extLst>
        </c:ser>
        <c:ser>
          <c:idx val="4"/>
          <c:order val="3"/>
          <c:tx>
            <c:v>Truncation Line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'Exh. DJG-10 Acct. 380.20,30'!$AB$8:$AB$9</c:f>
              <c:numCache>
                <c:formatCode>General</c:formatCode>
                <c:ptCount val="2"/>
                <c:pt idx="0">
                  <c:v>52</c:v>
                </c:pt>
                <c:pt idx="1">
                  <c:v>52</c:v>
                </c:pt>
              </c:numCache>
            </c:numRef>
          </c:xVal>
          <c:yVal>
            <c:numRef>
              <c:f>'Exh. DJG-10 Acct. 380.20,30'!$AC$8:$AC$9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104-4F0D-9F73-2DA75843A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'Exh. DJG-11 Acct. 381.00'!$A$8:$A$77</c:f>
              <c:numCache>
                <c:formatCode>0.0</c:formatCode>
                <c:ptCount val="7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</c:numCache>
            </c:numRef>
          </c:xVal>
          <c:yVal>
            <c:numRef>
              <c:f>'Exh. DJG-11 Acct. 381.00'!$E$8:$E$76</c:f>
              <c:numCache>
                <c:formatCode>0.00%</c:formatCode>
                <c:ptCount val="69"/>
                <c:pt idx="0">
                  <c:v>1</c:v>
                </c:pt>
                <c:pt idx="1">
                  <c:v>0.99760000000000004</c:v>
                </c:pt>
                <c:pt idx="2">
                  <c:v>0.99419999999999997</c:v>
                </c:pt>
                <c:pt idx="3">
                  <c:v>0.99019999999999997</c:v>
                </c:pt>
                <c:pt idx="4">
                  <c:v>0.98780000000000001</c:v>
                </c:pt>
                <c:pt idx="5">
                  <c:v>0.98540000000000005</c:v>
                </c:pt>
                <c:pt idx="6">
                  <c:v>0.98309999999999997</c:v>
                </c:pt>
                <c:pt idx="7">
                  <c:v>0.98040000000000005</c:v>
                </c:pt>
                <c:pt idx="8">
                  <c:v>0.97770000000000001</c:v>
                </c:pt>
                <c:pt idx="9">
                  <c:v>0.97430000000000005</c:v>
                </c:pt>
                <c:pt idx="10">
                  <c:v>0.9706999999999999</c:v>
                </c:pt>
                <c:pt idx="11">
                  <c:v>0.96660000000000001</c:v>
                </c:pt>
                <c:pt idx="12">
                  <c:v>0.96219999999999994</c:v>
                </c:pt>
                <c:pt idx="13">
                  <c:v>0.95719999999999994</c:v>
                </c:pt>
                <c:pt idx="14">
                  <c:v>0.95169999999999999</c:v>
                </c:pt>
                <c:pt idx="15">
                  <c:v>0.94620000000000004</c:v>
                </c:pt>
                <c:pt idx="16">
                  <c:v>0.9395</c:v>
                </c:pt>
                <c:pt idx="17">
                  <c:v>0.93140000000000001</c:v>
                </c:pt>
                <c:pt idx="18">
                  <c:v>0.92209999999999992</c:v>
                </c:pt>
                <c:pt idx="19">
                  <c:v>0.91339999999999999</c:v>
                </c:pt>
                <c:pt idx="20">
                  <c:v>0.90459999999999996</c:v>
                </c:pt>
                <c:pt idx="21">
                  <c:v>0.89659999999999995</c:v>
                </c:pt>
                <c:pt idx="22">
                  <c:v>0.88800000000000001</c:v>
                </c:pt>
                <c:pt idx="23">
                  <c:v>0.877</c:v>
                </c:pt>
                <c:pt idx="24">
                  <c:v>0.86439999999999995</c:v>
                </c:pt>
                <c:pt idx="25">
                  <c:v>0.85319999999999996</c:v>
                </c:pt>
                <c:pt idx="26">
                  <c:v>0.84189999999999998</c:v>
                </c:pt>
                <c:pt idx="27">
                  <c:v>0.83050000000000002</c:v>
                </c:pt>
                <c:pt idx="28">
                  <c:v>0.81799999999999995</c:v>
                </c:pt>
                <c:pt idx="29">
                  <c:v>0.80559999999999998</c:v>
                </c:pt>
                <c:pt idx="30">
                  <c:v>0.79069999999999996</c:v>
                </c:pt>
                <c:pt idx="31">
                  <c:v>0.77639999999999998</c:v>
                </c:pt>
                <c:pt idx="32">
                  <c:v>0.76200000000000001</c:v>
                </c:pt>
                <c:pt idx="33">
                  <c:v>0.745</c:v>
                </c:pt>
                <c:pt idx="34">
                  <c:v>0.72589999999999999</c:v>
                </c:pt>
                <c:pt idx="35">
                  <c:v>0.70109999999999995</c:v>
                </c:pt>
                <c:pt idx="36">
                  <c:v>0.67980000000000007</c:v>
                </c:pt>
                <c:pt idx="37">
                  <c:v>0.65959999999999996</c:v>
                </c:pt>
                <c:pt idx="38">
                  <c:v>0.63929999999999998</c:v>
                </c:pt>
                <c:pt idx="39">
                  <c:v>0.62039999999999995</c:v>
                </c:pt>
                <c:pt idx="40">
                  <c:v>0.60470000000000002</c:v>
                </c:pt>
                <c:pt idx="41">
                  <c:v>0.59119999999999995</c:v>
                </c:pt>
                <c:pt idx="42">
                  <c:v>0.57590000000000008</c:v>
                </c:pt>
                <c:pt idx="43">
                  <c:v>0.56069999999999998</c:v>
                </c:pt>
                <c:pt idx="44">
                  <c:v>0.54669999999999996</c:v>
                </c:pt>
                <c:pt idx="45">
                  <c:v>0.53359999999999996</c:v>
                </c:pt>
                <c:pt idx="46">
                  <c:v>0.52239999999999998</c:v>
                </c:pt>
                <c:pt idx="47">
                  <c:v>0.50519999999999998</c:v>
                </c:pt>
                <c:pt idx="48">
                  <c:v>0.4199</c:v>
                </c:pt>
                <c:pt idx="49">
                  <c:v>0.41200000000000003</c:v>
                </c:pt>
                <c:pt idx="50">
                  <c:v>0.40200000000000002</c:v>
                </c:pt>
                <c:pt idx="51">
                  <c:v>0.3906</c:v>
                </c:pt>
                <c:pt idx="52">
                  <c:v>0.38030000000000003</c:v>
                </c:pt>
                <c:pt idx="53">
                  <c:v>0.37119999999999997</c:v>
                </c:pt>
                <c:pt idx="54">
                  <c:v>0.36380000000000001</c:v>
                </c:pt>
                <c:pt idx="55">
                  <c:v>0.3538</c:v>
                </c:pt>
                <c:pt idx="56">
                  <c:v>0.34509999999999996</c:v>
                </c:pt>
                <c:pt idx="57">
                  <c:v>0.33479999999999999</c:v>
                </c:pt>
                <c:pt idx="58">
                  <c:v>0.32679999999999998</c:v>
                </c:pt>
                <c:pt idx="59">
                  <c:v>0.32030000000000003</c:v>
                </c:pt>
                <c:pt idx="60">
                  <c:v>0.31230000000000002</c:v>
                </c:pt>
                <c:pt idx="61">
                  <c:v>0.3019</c:v>
                </c:pt>
                <c:pt idx="62">
                  <c:v>0.29220000000000002</c:v>
                </c:pt>
                <c:pt idx="63">
                  <c:v>0.28439999999999999</c:v>
                </c:pt>
                <c:pt idx="64">
                  <c:v>0.27200000000000002</c:v>
                </c:pt>
                <c:pt idx="65">
                  <c:v>0.25950000000000001</c:v>
                </c:pt>
                <c:pt idx="66">
                  <c:v>0.2455</c:v>
                </c:pt>
                <c:pt idx="67">
                  <c:v>0.2359</c:v>
                </c:pt>
                <c:pt idx="68">
                  <c:v>0.2359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90-4B49-94DB-851300E2FFA8}"/>
            </c:ext>
          </c:extLst>
        </c:ser>
        <c:ser>
          <c:idx val="1"/>
          <c:order val="1"/>
          <c:tx>
            <c:strRef>
              <c:f>'Exh. DJG-11 Acct. 381.00'!$G$5</c:f>
              <c:strCache>
                <c:ptCount val="1"/>
                <c:pt idx="0">
                  <c:v>PSE
R3-30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'Exh. DJG-11 Acct. 381.00'!$A$8:$A$77</c:f>
              <c:numCache>
                <c:formatCode>0.0</c:formatCode>
                <c:ptCount val="7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</c:numCache>
            </c:numRef>
          </c:xVal>
          <c:yVal>
            <c:numRef>
              <c:f>'Exh. DJG-11 Acct. 381.00'!$G$8:$G$77</c:f>
              <c:numCache>
                <c:formatCode>0.00%</c:formatCode>
                <c:ptCount val="70"/>
                <c:pt idx="0">
                  <c:v>1</c:v>
                </c:pt>
                <c:pt idx="1">
                  <c:v>0.99973299999999998</c:v>
                </c:pt>
                <c:pt idx="2">
                  <c:v>0.99907999999999997</c:v>
                </c:pt>
                <c:pt idx="3">
                  <c:v>0.99822599999999995</c:v>
                </c:pt>
                <c:pt idx="4">
                  <c:v>0.99713300000000005</c:v>
                </c:pt>
                <c:pt idx="5">
                  <c:v>0.995749</c:v>
                </c:pt>
                <c:pt idx="6">
                  <c:v>0.99400599999999995</c:v>
                </c:pt>
                <c:pt idx="7">
                  <c:v>0.99185000000000001</c:v>
                </c:pt>
                <c:pt idx="8">
                  <c:v>0.98921000000000003</c:v>
                </c:pt>
                <c:pt idx="9">
                  <c:v>0.98598799999999998</c:v>
                </c:pt>
                <c:pt idx="10">
                  <c:v>0.98211700000000002</c:v>
                </c:pt>
                <c:pt idx="11">
                  <c:v>0.97750599999999999</c:v>
                </c:pt>
                <c:pt idx="12">
                  <c:v>0.97202999999999995</c:v>
                </c:pt>
                <c:pt idx="13">
                  <c:v>0.96560900000000005</c:v>
                </c:pt>
                <c:pt idx="14">
                  <c:v>0.95813700000000002</c:v>
                </c:pt>
                <c:pt idx="15">
                  <c:v>0.94945999999999997</c:v>
                </c:pt>
                <c:pt idx="16">
                  <c:v>0.93949199999999999</c:v>
                </c:pt>
                <c:pt idx="17">
                  <c:v>0.92810300000000001</c:v>
                </c:pt>
                <c:pt idx="18">
                  <c:v>0.91510599999999998</c:v>
                </c:pt>
                <c:pt idx="19">
                  <c:v>0.90039499999999995</c:v>
                </c:pt>
                <c:pt idx="20">
                  <c:v>0.88380599999999998</c:v>
                </c:pt>
                <c:pt idx="21">
                  <c:v>0.865093</c:v>
                </c:pt>
                <c:pt idx="22">
                  <c:v>0.84411800000000003</c:v>
                </c:pt>
                <c:pt idx="23">
                  <c:v>0.82066899999999998</c:v>
                </c:pt>
                <c:pt idx="24">
                  <c:v>0.79444199999999998</c:v>
                </c:pt>
                <c:pt idx="25">
                  <c:v>0.76529800000000003</c:v>
                </c:pt>
                <c:pt idx="26">
                  <c:v>0.73304599999999998</c:v>
                </c:pt>
                <c:pt idx="27">
                  <c:v>0.69744300000000004</c:v>
                </c:pt>
                <c:pt idx="28">
                  <c:v>0.658528</c:v>
                </c:pt>
                <c:pt idx="29">
                  <c:v>0.61635799999999996</c:v>
                </c:pt>
                <c:pt idx="30">
                  <c:v>0.57106100000000004</c:v>
                </c:pt>
                <c:pt idx="31">
                  <c:v>0.52313500000000002</c:v>
                </c:pt>
                <c:pt idx="32">
                  <c:v>0.47317500000000001</c:v>
                </c:pt>
                <c:pt idx="33">
                  <c:v>0.42195199999999999</c:v>
                </c:pt>
                <c:pt idx="34">
                  <c:v>0.370481</c:v>
                </c:pt>
                <c:pt idx="35">
                  <c:v>0.31981799999999999</c:v>
                </c:pt>
                <c:pt idx="36">
                  <c:v>0.27113199999999998</c:v>
                </c:pt>
                <c:pt idx="37">
                  <c:v>0.225407</c:v>
                </c:pt>
                <c:pt idx="38">
                  <c:v>0.18349599999999999</c:v>
                </c:pt>
                <c:pt idx="39">
                  <c:v>0.14616899999999999</c:v>
                </c:pt>
                <c:pt idx="40">
                  <c:v>0.11364100000000001</c:v>
                </c:pt>
                <c:pt idx="41">
                  <c:v>8.5975999999999997E-2</c:v>
                </c:pt>
                <c:pt idx="42">
                  <c:v>6.3141000000000003E-2</c:v>
                </c:pt>
                <c:pt idx="43">
                  <c:v>4.4646999999999999E-2</c:v>
                </c:pt>
                <c:pt idx="44">
                  <c:v>3.0072000000000002E-2</c:v>
                </c:pt>
                <c:pt idx="45">
                  <c:v>1.9061000000000002E-2</c:v>
                </c:pt>
                <c:pt idx="46">
                  <c:v>1.1058999999999999E-2</c:v>
                </c:pt>
                <c:pt idx="47">
                  <c:v>5.6319999999999999E-3</c:v>
                </c:pt>
                <c:pt idx="48">
                  <c:v>2.3760000000000001E-3</c:v>
                </c:pt>
                <c:pt idx="49">
                  <c:v>7.1299999999999998E-4</c:v>
                </c:pt>
                <c:pt idx="50">
                  <c:v>1E-4</c:v>
                </c:pt>
                <c:pt idx="51">
                  <c:v>9.9999999999999995E-7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90-4B49-94DB-851300E2FFA8}"/>
            </c:ext>
          </c:extLst>
        </c:ser>
        <c:ser>
          <c:idx val="2"/>
          <c:order val="2"/>
          <c:tx>
            <c:strRef>
              <c:f>'Exh. DJG-11 Acct. 381.00'!$I$5</c:f>
              <c:strCache>
                <c:ptCount val="1"/>
                <c:pt idx="0">
                  <c:v>PC 
R2-42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'Exh. DJG-11 Acct. 381.00'!$A$8:$A$77</c:f>
              <c:numCache>
                <c:formatCode>0.0</c:formatCode>
                <c:ptCount val="7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  <c:pt idx="40">
                  <c:v>39.5</c:v>
                </c:pt>
                <c:pt idx="41">
                  <c:v>40.5</c:v>
                </c:pt>
                <c:pt idx="42">
                  <c:v>41.5</c:v>
                </c:pt>
                <c:pt idx="43">
                  <c:v>42.5</c:v>
                </c:pt>
                <c:pt idx="44">
                  <c:v>43.5</c:v>
                </c:pt>
                <c:pt idx="45">
                  <c:v>44.5</c:v>
                </c:pt>
                <c:pt idx="46">
                  <c:v>45.5</c:v>
                </c:pt>
                <c:pt idx="47">
                  <c:v>46.5</c:v>
                </c:pt>
                <c:pt idx="48">
                  <c:v>47.5</c:v>
                </c:pt>
                <c:pt idx="49">
                  <c:v>48.5</c:v>
                </c:pt>
                <c:pt idx="50">
                  <c:v>49.5</c:v>
                </c:pt>
                <c:pt idx="51">
                  <c:v>50.5</c:v>
                </c:pt>
                <c:pt idx="52">
                  <c:v>51.5</c:v>
                </c:pt>
                <c:pt idx="53">
                  <c:v>52.5</c:v>
                </c:pt>
                <c:pt idx="54">
                  <c:v>53.5</c:v>
                </c:pt>
                <c:pt idx="55">
                  <c:v>54.5</c:v>
                </c:pt>
                <c:pt idx="56">
                  <c:v>55.5</c:v>
                </c:pt>
                <c:pt idx="57">
                  <c:v>56.5</c:v>
                </c:pt>
                <c:pt idx="58">
                  <c:v>57.5</c:v>
                </c:pt>
                <c:pt idx="59">
                  <c:v>58.5</c:v>
                </c:pt>
                <c:pt idx="60">
                  <c:v>59.5</c:v>
                </c:pt>
                <c:pt idx="61">
                  <c:v>60.5</c:v>
                </c:pt>
                <c:pt idx="62">
                  <c:v>61.5</c:v>
                </c:pt>
                <c:pt idx="63">
                  <c:v>62.5</c:v>
                </c:pt>
                <c:pt idx="64">
                  <c:v>63.5</c:v>
                </c:pt>
                <c:pt idx="65">
                  <c:v>64.5</c:v>
                </c:pt>
                <c:pt idx="66">
                  <c:v>65.5</c:v>
                </c:pt>
                <c:pt idx="67">
                  <c:v>66.5</c:v>
                </c:pt>
                <c:pt idx="68">
                  <c:v>67.5</c:v>
                </c:pt>
                <c:pt idx="69">
                  <c:v>68.5</c:v>
                </c:pt>
              </c:numCache>
            </c:numRef>
          </c:xVal>
          <c:yVal>
            <c:numRef>
              <c:f>'Exh. DJG-11 Acct. 381.00'!$I$8:$I$77</c:f>
              <c:numCache>
                <c:formatCode>0.00%</c:formatCode>
                <c:ptCount val="70"/>
                <c:pt idx="0">
                  <c:v>1</c:v>
                </c:pt>
                <c:pt idx="1">
                  <c:v>0.99886399999999997</c:v>
                </c:pt>
                <c:pt idx="2">
                  <c:v>0.99645600000000001</c:v>
                </c:pt>
                <c:pt idx="3">
                  <c:v>0.99385500000000004</c:v>
                </c:pt>
                <c:pt idx="4">
                  <c:v>0.991035</c:v>
                </c:pt>
                <c:pt idx="5">
                  <c:v>0.98799499999999996</c:v>
                </c:pt>
                <c:pt idx="6">
                  <c:v>0.98471900000000001</c:v>
                </c:pt>
                <c:pt idx="7">
                  <c:v>0.98118499999999997</c:v>
                </c:pt>
                <c:pt idx="8">
                  <c:v>0.97739100000000001</c:v>
                </c:pt>
                <c:pt idx="9">
                  <c:v>0.97331100000000004</c:v>
                </c:pt>
                <c:pt idx="10">
                  <c:v>0.96893200000000002</c:v>
                </c:pt>
                <c:pt idx="11">
                  <c:v>0.96424699999999997</c:v>
                </c:pt>
                <c:pt idx="12">
                  <c:v>0.95921599999999996</c:v>
                </c:pt>
                <c:pt idx="13">
                  <c:v>0.95384500000000005</c:v>
                </c:pt>
                <c:pt idx="14">
                  <c:v>0.94810499999999998</c:v>
                </c:pt>
                <c:pt idx="15">
                  <c:v>0.94197200000000003</c:v>
                </c:pt>
                <c:pt idx="16">
                  <c:v>0.935442</c:v>
                </c:pt>
                <c:pt idx="17">
                  <c:v>0.92847400000000002</c:v>
                </c:pt>
                <c:pt idx="18">
                  <c:v>0.92105999999999999</c:v>
                </c:pt>
                <c:pt idx="19">
                  <c:v>0.91318299999999997</c:v>
                </c:pt>
                <c:pt idx="20">
                  <c:v>0.90479699999999996</c:v>
                </c:pt>
                <c:pt idx="21">
                  <c:v>0.89590700000000001</c:v>
                </c:pt>
                <c:pt idx="22">
                  <c:v>0.88647200000000004</c:v>
                </c:pt>
                <c:pt idx="23">
                  <c:v>0.87646800000000002</c:v>
                </c:pt>
                <c:pt idx="24">
                  <c:v>0.86589000000000005</c:v>
                </c:pt>
                <c:pt idx="25">
                  <c:v>0.85467800000000005</c:v>
                </c:pt>
                <c:pt idx="26">
                  <c:v>0.84283799999999998</c:v>
                </c:pt>
                <c:pt idx="27">
                  <c:v>0.83033999999999997</c:v>
                </c:pt>
                <c:pt idx="28">
                  <c:v>0.817137</c:v>
                </c:pt>
                <c:pt idx="29">
                  <c:v>0.80324300000000004</c:v>
                </c:pt>
                <c:pt idx="30">
                  <c:v>0.78860399999999997</c:v>
                </c:pt>
                <c:pt idx="31">
                  <c:v>0.77321300000000004</c:v>
                </c:pt>
                <c:pt idx="32">
                  <c:v>0.75707100000000005</c:v>
                </c:pt>
                <c:pt idx="33">
                  <c:v>0.74011199999999999</c:v>
                </c:pt>
                <c:pt idx="34">
                  <c:v>0.72237799999999996</c:v>
                </c:pt>
                <c:pt idx="35">
                  <c:v>0.70384100000000005</c:v>
                </c:pt>
                <c:pt idx="36">
                  <c:v>0.68448699999999996</c:v>
                </c:pt>
                <c:pt idx="37">
                  <c:v>0.66435500000000003</c:v>
                </c:pt>
                <c:pt idx="38">
                  <c:v>0.64341599999999999</c:v>
                </c:pt>
                <c:pt idx="39">
                  <c:v>0.62171699999999996</c:v>
                </c:pt>
                <c:pt idx="40">
                  <c:v>0.59929200000000005</c:v>
                </c:pt>
                <c:pt idx="41">
                  <c:v>0.57614399999999999</c:v>
                </c:pt>
                <c:pt idx="42">
                  <c:v>0.55236200000000002</c:v>
                </c:pt>
                <c:pt idx="43">
                  <c:v>0.52798500000000004</c:v>
                </c:pt>
                <c:pt idx="44">
                  <c:v>0.50308399999999998</c:v>
                </c:pt>
                <c:pt idx="45">
                  <c:v>0.47775699999999999</c:v>
                </c:pt>
                <c:pt idx="46">
                  <c:v>0.45207700000000001</c:v>
                </c:pt>
                <c:pt idx="47">
                  <c:v>0.42616500000000002</c:v>
                </c:pt>
                <c:pt idx="48">
                  <c:v>0.40013199999999999</c:v>
                </c:pt>
                <c:pt idx="49">
                  <c:v>0.37410100000000002</c:v>
                </c:pt>
                <c:pt idx="50">
                  <c:v>0.34820000000000001</c:v>
                </c:pt>
                <c:pt idx="51">
                  <c:v>0.32257200000000003</c:v>
                </c:pt>
                <c:pt idx="52">
                  <c:v>0.29735200000000001</c:v>
                </c:pt>
                <c:pt idx="53">
                  <c:v>0.27266000000000001</c:v>
                </c:pt>
                <c:pt idx="54">
                  <c:v>0.24867500000000001</c:v>
                </c:pt>
                <c:pt idx="55">
                  <c:v>0.22547700000000001</c:v>
                </c:pt>
                <c:pt idx="56">
                  <c:v>0.20319999999999999</c:v>
                </c:pt>
                <c:pt idx="57">
                  <c:v>0.18196599999999999</c:v>
                </c:pt>
                <c:pt idx="58">
                  <c:v>0.16181999999999999</c:v>
                </c:pt>
                <c:pt idx="59">
                  <c:v>0.14288999999999999</c:v>
                </c:pt>
                <c:pt idx="60">
                  <c:v>0.12518899999999999</c:v>
                </c:pt>
                <c:pt idx="61">
                  <c:v>0.108739</c:v>
                </c:pt>
                <c:pt idx="62">
                  <c:v>9.3620999999999996E-2</c:v>
                </c:pt>
                <c:pt idx="63">
                  <c:v>7.9758999999999997E-2</c:v>
                </c:pt>
                <c:pt idx="64">
                  <c:v>6.7178000000000002E-2</c:v>
                </c:pt>
                <c:pt idx="65">
                  <c:v>5.5851999999999999E-2</c:v>
                </c:pt>
                <c:pt idx="66">
                  <c:v>4.5704000000000002E-2</c:v>
                </c:pt>
                <c:pt idx="67">
                  <c:v>3.6762999999999997E-2</c:v>
                </c:pt>
                <c:pt idx="68">
                  <c:v>2.8926E-2</c:v>
                </c:pt>
                <c:pt idx="69">
                  <c:v>2.2159000000000002E-2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90-4B49-94DB-851300E2F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86BAC6-04DE-45E0-83A8-2C515228C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600075</xdr:colOff>
      <xdr:row>33</xdr:row>
      <xdr:rowOff>38100</xdr:rowOff>
    </xdr:from>
    <xdr:to>
      <xdr:col>24</xdr:col>
      <xdr:colOff>438150</xdr:colOff>
      <xdr:row>57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EDAD6D-742F-4426-B47C-FD483B003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0D8D17-15B0-4FE3-96D7-7F1C604F5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33</xdr:row>
      <xdr:rowOff>47625</xdr:rowOff>
    </xdr:from>
    <xdr:to>
      <xdr:col>24</xdr:col>
      <xdr:colOff>447675</xdr:colOff>
      <xdr:row>57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23B630-EDCE-444F-A851-5ECE06026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7D8F98-116F-4D3C-94F9-7E2F8B3F6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561975</xdr:colOff>
      <xdr:row>28</xdr:row>
      <xdr:rowOff>171450</xdr:rowOff>
    </xdr:from>
    <xdr:to>
      <xdr:col>24</xdr:col>
      <xdr:colOff>400050</xdr:colOff>
      <xdr:row>52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10DAE8-7983-419D-B334-6989B801F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59E36F-047A-41B1-9518-54534B1CD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33</xdr:row>
      <xdr:rowOff>9525</xdr:rowOff>
    </xdr:from>
    <xdr:to>
      <xdr:col>24</xdr:col>
      <xdr:colOff>457200</xdr:colOff>
      <xdr:row>57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A44A4D-37CD-4893-8F77-8DBB997E8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CDDDE4-8578-4D45-A3F2-B9C37DC24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33</xdr:row>
      <xdr:rowOff>9525</xdr:rowOff>
    </xdr:from>
    <xdr:to>
      <xdr:col>24</xdr:col>
      <xdr:colOff>447675</xdr:colOff>
      <xdr:row>57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6308E0-A1CB-4562-B3A9-FE12D77BE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864F81-6BAD-4003-B88F-02B4A8D91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32</xdr:row>
      <xdr:rowOff>180975</xdr:rowOff>
    </xdr:from>
    <xdr:to>
      <xdr:col>24</xdr:col>
      <xdr:colOff>457200</xdr:colOff>
      <xdr:row>56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B6B299-7A1C-4DA8-A1B0-CAFE3D6BC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b20273\Local%20Settings\Temporary%20Internet%20Files\Content.Outlook\JX9Y489C\Sierra%20Electric%20Depr%20Summary%204%201%202010%20-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ARUS-ONE\Active%20Projects\Documents%20and%20Settings\ib20273\Local%20Settings\Temporary%20Internet%20Files\Content.Outlook\JX9Y489C\Sierra%20Electric%20Depr%20Summary%204%201%202010%20-%20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b20273\Local%20Settings\Temporary%20Internet%20Files\Content.Outlook\JX9Y489C\Sierra%20Electric%20Depr%20Summary%204%205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ARUS-ONE\Active%20Projects\Documents%20and%20Settings\ib20273\Local%20Settings\Temporary%20Internet%20Files\Content.Outlook\JX9Y489C\Sierra%20Electric%20Depr%20Summary%204%205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D\DRA\PSO%202017%20RATE%20CASE\Final%20Order\Acct%20Exhibit%20Final%20Order%202-14-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T%20ACCTG\COMMON\GRC%20and%20Other%20Rate%20Cases\SPPC\Depreciation%20Studies\10-06004%20-%202010%20Gas%20depr%20Study\Files%20per%20Order\2009%20Gas%20STATEMENT%20A(1)(a)%20per%20Ord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ARUS-ONE\Active%20Projects\PLANT%20ACCTG\COMMON\GRC%20and%20Other%20Rate%20Cases\SPPC\Depreciation%20Studies\10-06004%20-%202010%20Gas%20depr%20Study\Files%20per%20Order\2009%20Gas%20STATEMENT%20A(1)(a)%20per%20Or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ntrols"/>
      <sheetName val="Reserve"/>
      <sheetName val="Comparison Schedule"/>
      <sheetName val="Deprate"/>
      <sheetName val="Existing Rates"/>
      <sheetName val="General Info"/>
      <sheetName val="Deprate 2004"/>
    </sheetNames>
    <sheetDataSet>
      <sheetData sheetId="0">
        <row r="218">
          <cell r="X218">
            <v>78485832.176015988</v>
          </cell>
        </row>
      </sheetData>
      <sheetData sheetId="1"/>
      <sheetData sheetId="2"/>
      <sheetData sheetId="3"/>
      <sheetData sheetId="4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301</v>
          </cell>
          <cell r="B2" t="str">
            <v xml:space="preserve">       </v>
          </cell>
          <cell r="C2">
            <v>0</v>
          </cell>
          <cell r="D2" t="str">
            <v xml:space="preserve">ND   </v>
          </cell>
          <cell r="E2">
            <v>0</v>
          </cell>
          <cell r="F2">
            <v>26156.28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A3">
            <v>302</v>
          </cell>
          <cell r="B3" t="str">
            <v xml:space="preserve">       </v>
          </cell>
          <cell r="C3">
            <v>0</v>
          </cell>
          <cell r="D3" t="str">
            <v xml:space="preserve">ND   </v>
          </cell>
          <cell r="E3">
            <v>0</v>
          </cell>
          <cell r="F3">
            <v>5851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303</v>
          </cell>
          <cell r="B4" t="str">
            <v xml:space="preserve">       </v>
          </cell>
          <cell r="C4">
            <v>8</v>
          </cell>
          <cell r="D4" t="str">
            <v xml:space="preserve">SQ   </v>
          </cell>
          <cell r="E4">
            <v>0</v>
          </cell>
          <cell r="F4">
            <v>20468261.739999998</v>
          </cell>
          <cell r="G4">
            <v>12943129</v>
          </cell>
          <cell r="H4">
            <v>7525134</v>
          </cell>
          <cell r="I4">
            <v>1464728</v>
          </cell>
          <cell r="J4">
            <v>7.16</v>
          </cell>
          <cell r="K4">
            <v>5.0999999999999996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63.2</v>
          </cell>
          <cell r="P4">
            <v>6.6</v>
          </cell>
          <cell r="Q4">
            <v>12850700</v>
          </cell>
          <cell r="R4">
            <v>1531035</v>
          </cell>
          <cell r="S4">
            <v>7.48</v>
          </cell>
        </row>
        <row r="5">
          <cell r="A5" t="str">
            <v xml:space="preserve">310.10 06           </v>
          </cell>
          <cell r="B5" t="str">
            <v xml:space="preserve">       </v>
          </cell>
          <cell r="C5">
            <v>0</v>
          </cell>
          <cell r="D5" t="str">
            <v xml:space="preserve">ND   </v>
          </cell>
          <cell r="E5">
            <v>0</v>
          </cell>
          <cell r="F5">
            <v>151339.82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 xml:space="preserve">310.10 10           </v>
          </cell>
          <cell r="B6" t="str">
            <v xml:space="preserve">       </v>
          </cell>
          <cell r="C6">
            <v>0</v>
          </cell>
          <cell r="D6" t="str">
            <v xml:space="preserve">ND   </v>
          </cell>
          <cell r="E6">
            <v>0</v>
          </cell>
          <cell r="F6">
            <v>64886.35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 t="str">
            <v xml:space="preserve">310.10 22           </v>
          </cell>
          <cell r="B7" t="str">
            <v xml:space="preserve">       </v>
          </cell>
          <cell r="C7">
            <v>0</v>
          </cell>
          <cell r="D7" t="str">
            <v xml:space="preserve">ND   </v>
          </cell>
          <cell r="E7">
            <v>0</v>
          </cell>
          <cell r="F7">
            <v>731773.84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A8" t="str">
            <v xml:space="preserve">310.20 06           </v>
          </cell>
          <cell r="B8">
            <v>52566</v>
          </cell>
          <cell r="C8" t="str">
            <v xml:space="preserve">   VAR</v>
          </cell>
          <cell r="D8" t="str">
            <v xml:space="preserve">SQ   </v>
          </cell>
          <cell r="E8">
            <v>0</v>
          </cell>
          <cell r="F8">
            <v>208590.97</v>
          </cell>
          <cell r="G8">
            <v>122347</v>
          </cell>
          <cell r="H8">
            <v>86243</v>
          </cell>
          <cell r="I8">
            <v>2537</v>
          </cell>
          <cell r="J8">
            <v>1.22</v>
          </cell>
          <cell r="K8">
            <v>34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58.7</v>
          </cell>
          <cell r="P8">
            <v>33.200000000000003</v>
          </cell>
          <cell r="Q8">
            <v>98855</v>
          </cell>
          <cell r="R8">
            <v>3230</v>
          </cell>
          <cell r="S8">
            <v>1.55</v>
          </cell>
        </row>
        <row r="9">
          <cell r="A9" t="str">
            <v xml:space="preserve">310.20 12           </v>
          </cell>
          <cell r="B9">
            <v>44531</v>
          </cell>
          <cell r="C9" t="str">
            <v xml:space="preserve">   VAR</v>
          </cell>
          <cell r="D9" t="str">
            <v xml:space="preserve">SQ   </v>
          </cell>
          <cell r="E9">
            <v>0</v>
          </cell>
          <cell r="F9">
            <v>46091.78</v>
          </cell>
          <cell r="G9">
            <v>173</v>
          </cell>
          <cell r="H9">
            <v>45918</v>
          </cell>
          <cell r="I9">
            <v>3826</v>
          </cell>
          <cell r="J9">
            <v>8.3000000000000007</v>
          </cell>
          <cell r="K9">
            <v>12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0.4</v>
          </cell>
          <cell r="P9">
            <v>11.9</v>
          </cell>
          <cell r="Q9">
            <v>22353</v>
          </cell>
          <cell r="R9">
            <v>1978</v>
          </cell>
          <cell r="S9">
            <v>4.29</v>
          </cell>
        </row>
        <row r="10">
          <cell r="A10" t="str">
            <v xml:space="preserve">310.20 22           </v>
          </cell>
          <cell r="B10">
            <v>45992</v>
          </cell>
          <cell r="C10" t="str">
            <v xml:space="preserve">   VAR</v>
          </cell>
          <cell r="D10" t="str">
            <v xml:space="preserve">SQ   </v>
          </cell>
          <cell r="E10">
            <v>0</v>
          </cell>
          <cell r="F10">
            <v>17096.59</v>
          </cell>
          <cell r="G10">
            <v>49</v>
          </cell>
          <cell r="H10">
            <v>17048</v>
          </cell>
          <cell r="I10">
            <v>1065</v>
          </cell>
          <cell r="J10">
            <v>6.23</v>
          </cell>
          <cell r="K10">
            <v>16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0.3</v>
          </cell>
          <cell r="P10">
            <v>25.7</v>
          </cell>
          <cell r="Q10">
            <v>10535</v>
          </cell>
          <cell r="R10">
            <v>410</v>
          </cell>
          <cell r="S10">
            <v>2.4</v>
          </cell>
        </row>
        <row r="11">
          <cell r="A11" t="str">
            <v xml:space="preserve">311.00 01           </v>
          </cell>
          <cell r="B11">
            <v>41609</v>
          </cell>
          <cell r="C11">
            <v>125</v>
          </cell>
          <cell r="D11" t="str">
            <v xml:space="preserve">R2   </v>
          </cell>
          <cell r="E11">
            <v>-39</v>
          </cell>
          <cell r="F11">
            <v>1434880.09</v>
          </cell>
          <cell r="G11">
            <v>1408672</v>
          </cell>
          <cell r="H11">
            <v>585812</v>
          </cell>
          <cell r="I11">
            <v>147074</v>
          </cell>
          <cell r="J11">
            <v>10.25</v>
          </cell>
          <cell r="K11">
            <v>4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98.2</v>
          </cell>
          <cell r="P11">
            <v>38.799999999999997</v>
          </cell>
          <cell r="Q11">
            <v>1734720</v>
          </cell>
          <cell r="R11">
            <v>65141</v>
          </cell>
          <cell r="S11">
            <v>4.54</v>
          </cell>
        </row>
        <row r="12">
          <cell r="A12" t="str">
            <v xml:space="preserve">311.00 02           </v>
          </cell>
          <cell r="B12">
            <v>42339</v>
          </cell>
          <cell r="C12">
            <v>125</v>
          </cell>
          <cell r="D12" t="str">
            <v xml:space="preserve">R2   </v>
          </cell>
          <cell r="E12">
            <v>-27</v>
          </cell>
          <cell r="F12">
            <v>1056703.49</v>
          </cell>
          <cell r="G12">
            <v>1128657</v>
          </cell>
          <cell r="H12">
            <v>213355</v>
          </cell>
          <cell r="I12">
            <v>35758</v>
          </cell>
          <cell r="J12">
            <v>3.38</v>
          </cell>
          <cell r="K12">
            <v>6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106.8</v>
          </cell>
          <cell r="P12">
            <v>40.4</v>
          </cell>
          <cell r="Q12">
            <v>1137928</v>
          </cell>
          <cell r="R12">
            <v>34177</v>
          </cell>
          <cell r="S12">
            <v>3.23</v>
          </cell>
        </row>
        <row r="13">
          <cell r="A13" t="str">
            <v xml:space="preserve">311.00 03           </v>
          </cell>
          <cell r="B13">
            <v>45627</v>
          </cell>
          <cell r="C13">
            <v>125</v>
          </cell>
          <cell r="D13" t="str">
            <v xml:space="preserve">R2   </v>
          </cell>
          <cell r="E13">
            <v>-16</v>
          </cell>
          <cell r="F13">
            <v>2582254.67</v>
          </cell>
          <cell r="G13">
            <v>2278800</v>
          </cell>
          <cell r="H13">
            <v>716616</v>
          </cell>
          <cell r="I13">
            <v>48440</v>
          </cell>
          <cell r="J13">
            <v>1.88</v>
          </cell>
          <cell r="K13">
            <v>14.8</v>
          </cell>
          <cell r="L13" t="str">
            <v xml:space="preserve">      </v>
          </cell>
          <cell r="M13" t="str">
            <v xml:space="preserve">     </v>
          </cell>
          <cell r="N13">
            <v>0</v>
          </cell>
          <cell r="O13">
            <v>88.2</v>
          </cell>
          <cell r="P13">
            <v>32.799999999999997</v>
          </cell>
          <cell r="Q13">
            <v>1974694</v>
          </cell>
          <cell r="R13">
            <v>68988</v>
          </cell>
          <cell r="S13">
            <v>2.67</v>
          </cell>
        </row>
        <row r="14">
          <cell r="A14" t="str">
            <v xml:space="preserve">311.00 06           </v>
          </cell>
          <cell r="B14">
            <v>45627</v>
          </cell>
          <cell r="C14">
            <v>125</v>
          </cell>
          <cell r="D14" t="str">
            <v xml:space="preserve">R2   </v>
          </cell>
          <cell r="E14">
            <v>-3</v>
          </cell>
          <cell r="F14">
            <v>4021981.17</v>
          </cell>
          <cell r="G14">
            <v>2019086</v>
          </cell>
          <cell r="H14">
            <v>2123555</v>
          </cell>
          <cell r="I14">
            <v>142834</v>
          </cell>
          <cell r="J14">
            <v>3.55</v>
          </cell>
          <cell r="K14">
            <v>14.9</v>
          </cell>
          <cell r="L14" t="str">
            <v xml:space="preserve">      </v>
          </cell>
          <cell r="M14" t="str">
            <v xml:space="preserve">     </v>
          </cell>
          <cell r="N14">
            <v>0</v>
          </cell>
          <cell r="O14">
            <v>50.2</v>
          </cell>
          <cell r="P14">
            <v>16.7</v>
          </cell>
          <cell r="Q14">
            <v>1834669</v>
          </cell>
          <cell r="R14">
            <v>155238</v>
          </cell>
          <cell r="S14">
            <v>3.86</v>
          </cell>
        </row>
        <row r="15">
          <cell r="A15" t="str">
            <v xml:space="preserve">311.00 10           </v>
          </cell>
          <cell r="B15">
            <v>44531</v>
          </cell>
          <cell r="C15">
            <v>125</v>
          </cell>
          <cell r="D15" t="str">
            <v xml:space="preserve">R2   </v>
          </cell>
          <cell r="E15">
            <v>-3</v>
          </cell>
          <cell r="F15">
            <v>3644518.75</v>
          </cell>
          <cell r="G15">
            <v>1689948</v>
          </cell>
          <cell r="H15">
            <v>2063907</v>
          </cell>
          <cell r="I15">
            <v>173020</v>
          </cell>
          <cell r="J15">
            <v>4.75</v>
          </cell>
          <cell r="K15">
            <v>11.9</v>
          </cell>
          <cell r="L15" t="str">
            <v xml:space="preserve">      </v>
          </cell>
          <cell r="M15" t="str">
            <v xml:space="preserve">     </v>
          </cell>
          <cell r="N15">
            <v>0</v>
          </cell>
          <cell r="O15">
            <v>46.4</v>
          </cell>
          <cell r="P15">
            <v>9.3000000000000007</v>
          </cell>
          <cell r="Q15">
            <v>1378673</v>
          </cell>
          <cell r="R15">
            <v>199161</v>
          </cell>
          <cell r="S15">
            <v>5.46</v>
          </cell>
        </row>
        <row r="16">
          <cell r="A16" t="str">
            <v xml:space="preserve">311.00 11           </v>
          </cell>
          <cell r="B16">
            <v>43435</v>
          </cell>
          <cell r="C16">
            <v>125</v>
          </cell>
          <cell r="D16" t="str">
            <v xml:space="preserve">R2   </v>
          </cell>
          <cell r="E16">
            <v>-35</v>
          </cell>
          <cell r="F16">
            <v>2793450.68</v>
          </cell>
          <cell r="G16">
            <v>3598528</v>
          </cell>
          <cell r="H16">
            <v>172629</v>
          </cell>
          <cell r="I16">
            <v>19343</v>
          </cell>
          <cell r="J16">
            <v>0.69</v>
          </cell>
          <cell r="K16">
            <v>8.9</v>
          </cell>
          <cell r="L16" t="str">
            <v xml:space="preserve">      </v>
          </cell>
          <cell r="M16" t="str">
            <v xml:space="preserve">     </v>
          </cell>
          <cell r="N16">
            <v>0</v>
          </cell>
          <cell r="O16">
            <v>128.80000000000001</v>
          </cell>
          <cell r="P16">
            <v>39.799999999999997</v>
          </cell>
          <cell r="Q16">
            <v>3037735</v>
          </cell>
          <cell r="R16">
            <v>82219</v>
          </cell>
          <cell r="S16">
            <v>2.94</v>
          </cell>
        </row>
        <row r="17">
          <cell r="A17" t="str">
            <v xml:space="preserve">311.00 12           </v>
          </cell>
          <cell r="B17">
            <v>44531</v>
          </cell>
          <cell r="C17">
            <v>125</v>
          </cell>
          <cell r="D17" t="str">
            <v xml:space="preserve">R2   </v>
          </cell>
          <cell r="E17">
            <v>-29</v>
          </cell>
          <cell r="F17">
            <v>2463285.63</v>
          </cell>
          <cell r="G17">
            <v>2154709</v>
          </cell>
          <cell r="H17">
            <v>1022928</v>
          </cell>
          <cell r="I17">
            <v>86066</v>
          </cell>
          <cell r="J17">
            <v>3.49</v>
          </cell>
          <cell r="K17">
            <v>11.9</v>
          </cell>
          <cell r="L17" t="str">
            <v xml:space="preserve">      </v>
          </cell>
          <cell r="M17" t="str">
            <v xml:space="preserve">     </v>
          </cell>
          <cell r="N17">
            <v>0</v>
          </cell>
          <cell r="O17">
            <v>87.5</v>
          </cell>
          <cell r="P17">
            <v>30.7</v>
          </cell>
          <cell r="Q17">
            <v>2072465</v>
          </cell>
          <cell r="R17">
            <v>92961</v>
          </cell>
          <cell r="S17">
            <v>3.77</v>
          </cell>
        </row>
        <row r="18">
          <cell r="A18" t="str">
            <v xml:space="preserve">311.00 21           </v>
          </cell>
          <cell r="B18">
            <v>44531</v>
          </cell>
          <cell r="C18">
            <v>125</v>
          </cell>
          <cell r="D18" t="str">
            <v xml:space="preserve">R2   </v>
          </cell>
          <cell r="E18">
            <v>-7</v>
          </cell>
          <cell r="F18">
            <v>30642325.949999999</v>
          </cell>
          <cell r="G18">
            <v>21766872</v>
          </cell>
          <cell r="H18">
            <v>11020416</v>
          </cell>
          <cell r="I18">
            <v>925838</v>
          </cell>
          <cell r="J18">
            <v>3.02</v>
          </cell>
          <cell r="K18">
            <v>11.9</v>
          </cell>
          <cell r="L18" t="str">
            <v xml:space="preserve">      </v>
          </cell>
          <cell r="M18" t="str">
            <v xml:space="preserve">     </v>
          </cell>
          <cell r="N18">
            <v>0</v>
          </cell>
          <cell r="O18">
            <v>71</v>
          </cell>
          <cell r="P18">
            <v>24.1</v>
          </cell>
          <cell r="Q18">
            <v>20054169</v>
          </cell>
          <cell r="R18">
            <v>1068871</v>
          </cell>
          <cell r="S18">
            <v>3.49</v>
          </cell>
        </row>
        <row r="19">
          <cell r="A19" t="str">
            <v xml:space="preserve">311.00 22           </v>
          </cell>
          <cell r="B19">
            <v>45992</v>
          </cell>
          <cell r="C19">
            <v>125</v>
          </cell>
          <cell r="D19" t="str">
            <v xml:space="preserve">R2   </v>
          </cell>
          <cell r="E19">
            <v>-8</v>
          </cell>
          <cell r="F19">
            <v>27403868.82</v>
          </cell>
          <cell r="G19">
            <v>16621412</v>
          </cell>
          <cell r="H19">
            <v>12974764</v>
          </cell>
          <cell r="I19">
            <v>819943</v>
          </cell>
          <cell r="J19">
            <v>2.99</v>
          </cell>
          <cell r="K19">
            <v>15.8</v>
          </cell>
          <cell r="L19" t="str">
            <v xml:space="preserve">      </v>
          </cell>
          <cell r="M19" t="str">
            <v xml:space="preserve">     </v>
          </cell>
          <cell r="N19">
            <v>0</v>
          </cell>
          <cell r="O19">
            <v>60.7</v>
          </cell>
          <cell r="P19">
            <v>20.6</v>
          </cell>
          <cell r="Q19">
            <v>15190114</v>
          </cell>
          <cell r="R19">
            <v>909813</v>
          </cell>
          <cell r="S19">
            <v>3.32</v>
          </cell>
        </row>
        <row r="20">
          <cell r="A20" t="str">
            <v xml:space="preserve">312.00 01           </v>
          </cell>
          <cell r="B20">
            <v>41609</v>
          </cell>
          <cell r="C20">
            <v>60</v>
          </cell>
          <cell r="D20" t="str">
            <v xml:space="preserve">R2   </v>
          </cell>
          <cell r="E20">
            <v>-41</v>
          </cell>
          <cell r="F20">
            <v>3620369.54</v>
          </cell>
          <cell r="G20">
            <v>4112644</v>
          </cell>
          <cell r="H20">
            <v>992078</v>
          </cell>
          <cell r="I20">
            <v>254963</v>
          </cell>
          <cell r="J20">
            <v>7.04</v>
          </cell>
          <cell r="K20">
            <v>3.9</v>
          </cell>
          <cell r="L20" t="str">
            <v xml:space="preserve">      </v>
          </cell>
          <cell r="M20" t="str">
            <v xml:space="preserve">     </v>
          </cell>
          <cell r="N20">
            <v>0</v>
          </cell>
          <cell r="O20">
            <v>113.6</v>
          </cell>
          <cell r="P20">
            <v>40.4</v>
          </cell>
          <cell r="Q20">
            <v>4552742</v>
          </cell>
          <cell r="R20">
            <v>141448</v>
          </cell>
          <cell r="S20">
            <v>3.91</v>
          </cell>
        </row>
        <row r="21">
          <cell r="A21" t="str">
            <v xml:space="preserve">312.00 02           </v>
          </cell>
          <cell r="B21">
            <v>42339</v>
          </cell>
          <cell r="C21">
            <v>60</v>
          </cell>
          <cell r="D21" t="str">
            <v xml:space="preserve">R2   </v>
          </cell>
          <cell r="E21">
            <v>-29</v>
          </cell>
          <cell r="F21">
            <v>13074087.640000001</v>
          </cell>
          <cell r="G21">
            <v>13391296</v>
          </cell>
          <cell r="H21">
            <v>3474277</v>
          </cell>
          <cell r="I21">
            <v>588851</v>
          </cell>
          <cell r="J21">
            <v>4.5</v>
          </cell>
          <cell r="K21">
            <v>5.9</v>
          </cell>
          <cell r="L21" t="str">
            <v xml:space="preserve">      </v>
          </cell>
          <cell r="M21" t="str">
            <v xml:space="preserve">     </v>
          </cell>
          <cell r="N21">
            <v>0</v>
          </cell>
          <cell r="O21">
            <v>102.4</v>
          </cell>
          <cell r="P21">
            <v>24.8</v>
          </cell>
          <cell r="Q21">
            <v>12868257</v>
          </cell>
          <cell r="R21">
            <v>678222</v>
          </cell>
          <cell r="S21">
            <v>5.19</v>
          </cell>
        </row>
        <row r="22">
          <cell r="A22" t="str">
            <v xml:space="preserve">312.00 03           </v>
          </cell>
          <cell r="B22">
            <v>45627</v>
          </cell>
          <cell r="C22">
            <v>60</v>
          </cell>
          <cell r="D22" t="str">
            <v xml:space="preserve">R2   </v>
          </cell>
          <cell r="E22">
            <v>-18</v>
          </cell>
          <cell r="F22">
            <v>26116801.59</v>
          </cell>
          <cell r="G22">
            <v>13386282</v>
          </cell>
          <cell r="H22">
            <v>17431543</v>
          </cell>
          <cell r="I22">
            <v>1206144</v>
          </cell>
          <cell r="J22">
            <v>4.62</v>
          </cell>
          <cell r="K22">
            <v>14.5</v>
          </cell>
          <cell r="L22" t="str">
            <v xml:space="preserve">      </v>
          </cell>
          <cell r="M22" t="str">
            <v xml:space="preserve">     </v>
          </cell>
          <cell r="N22">
            <v>0</v>
          </cell>
          <cell r="O22">
            <v>51.3</v>
          </cell>
          <cell r="P22">
            <v>19.100000000000001</v>
          </cell>
          <cell r="Q22">
            <v>13044637</v>
          </cell>
          <cell r="R22">
            <v>1229968</v>
          </cell>
          <cell r="S22">
            <v>4.71</v>
          </cell>
        </row>
        <row r="23">
          <cell r="A23" t="str">
            <v xml:space="preserve">312.00 06           </v>
          </cell>
          <cell r="B23">
            <v>45627</v>
          </cell>
          <cell r="C23">
            <v>60</v>
          </cell>
          <cell r="D23" t="str">
            <v xml:space="preserve">R2   </v>
          </cell>
          <cell r="E23">
            <v>-5</v>
          </cell>
          <cell r="F23">
            <v>3153163.32</v>
          </cell>
          <cell r="G23">
            <v>1429766</v>
          </cell>
          <cell r="H23">
            <v>1881055</v>
          </cell>
          <cell r="I23">
            <v>130161</v>
          </cell>
          <cell r="J23">
            <v>4.13</v>
          </cell>
          <cell r="K23">
            <v>14.5</v>
          </cell>
          <cell r="L23" t="str">
            <v xml:space="preserve">      </v>
          </cell>
          <cell r="M23" t="str">
            <v xml:space="preserve">     </v>
          </cell>
          <cell r="N23">
            <v>0</v>
          </cell>
          <cell r="O23">
            <v>45.3</v>
          </cell>
          <cell r="P23">
            <v>17.3</v>
          </cell>
          <cell r="Q23">
            <v>1498951</v>
          </cell>
          <cell r="R23">
            <v>125291</v>
          </cell>
          <cell r="S23">
            <v>3.97</v>
          </cell>
        </row>
        <row r="24">
          <cell r="A24" t="str">
            <v xml:space="preserve">312.00 10           </v>
          </cell>
          <cell r="B24">
            <v>44531</v>
          </cell>
          <cell r="C24">
            <v>60</v>
          </cell>
          <cell r="D24" t="str">
            <v xml:space="preserve">R2   </v>
          </cell>
          <cell r="E24">
            <v>-5</v>
          </cell>
          <cell r="F24">
            <v>2310692.41</v>
          </cell>
          <cell r="G24">
            <v>1566953</v>
          </cell>
          <cell r="H24">
            <v>859276</v>
          </cell>
          <cell r="I24">
            <v>73083</v>
          </cell>
          <cell r="J24">
            <v>3.16</v>
          </cell>
          <cell r="K24">
            <v>11.8</v>
          </cell>
          <cell r="L24" t="str">
            <v xml:space="preserve">      </v>
          </cell>
          <cell r="M24" t="str">
            <v xml:space="preserve">     </v>
          </cell>
          <cell r="N24">
            <v>0</v>
          </cell>
          <cell r="O24">
            <v>67.8</v>
          </cell>
          <cell r="P24">
            <v>14.5</v>
          </cell>
          <cell r="Q24">
            <v>1184712</v>
          </cell>
          <cell r="R24">
            <v>105963</v>
          </cell>
          <cell r="S24">
            <v>4.59</v>
          </cell>
        </row>
        <row r="25">
          <cell r="A25" t="str">
            <v xml:space="preserve">312.00 11           </v>
          </cell>
          <cell r="B25">
            <v>43435</v>
          </cell>
          <cell r="C25">
            <v>60</v>
          </cell>
          <cell r="D25" t="str">
            <v xml:space="preserve">R2   </v>
          </cell>
          <cell r="E25">
            <v>-37</v>
          </cell>
          <cell r="F25">
            <v>10431226.1</v>
          </cell>
          <cell r="G25">
            <v>8967568</v>
          </cell>
          <cell r="H25">
            <v>5323212</v>
          </cell>
          <cell r="I25">
            <v>614451</v>
          </cell>
          <cell r="J25">
            <v>5.89</v>
          </cell>
          <cell r="K25">
            <v>8.6999999999999993</v>
          </cell>
          <cell r="L25" t="str">
            <v xml:space="preserve">      </v>
          </cell>
          <cell r="M25" t="str">
            <v xml:space="preserve">     </v>
          </cell>
          <cell r="N25">
            <v>0</v>
          </cell>
          <cell r="O25">
            <v>86</v>
          </cell>
          <cell r="P25">
            <v>30.8</v>
          </cell>
          <cell r="Q25">
            <v>9832334</v>
          </cell>
          <cell r="R25">
            <v>512608</v>
          </cell>
          <cell r="S25">
            <v>4.91</v>
          </cell>
        </row>
        <row r="26">
          <cell r="A26" t="str">
            <v xml:space="preserve">312.00 12           </v>
          </cell>
          <cell r="B26">
            <v>44531</v>
          </cell>
          <cell r="C26">
            <v>60</v>
          </cell>
          <cell r="D26" t="str">
            <v xml:space="preserve">R2   </v>
          </cell>
          <cell r="E26">
            <v>-31</v>
          </cell>
          <cell r="F26">
            <v>10209014.029999999</v>
          </cell>
          <cell r="G26">
            <v>9447524</v>
          </cell>
          <cell r="H26">
            <v>3926286</v>
          </cell>
          <cell r="I26">
            <v>343955</v>
          </cell>
          <cell r="J26">
            <v>3.37</v>
          </cell>
          <cell r="K26">
            <v>11.4</v>
          </cell>
          <cell r="L26" t="str">
            <v xml:space="preserve">      </v>
          </cell>
          <cell r="M26" t="str">
            <v xml:space="preserve">     </v>
          </cell>
          <cell r="N26">
            <v>0</v>
          </cell>
          <cell r="O26">
            <v>92.5</v>
          </cell>
          <cell r="P26">
            <v>30.4</v>
          </cell>
          <cell r="Q26">
            <v>8927044</v>
          </cell>
          <cell r="R26">
            <v>390108</v>
          </cell>
          <cell r="S26">
            <v>3.82</v>
          </cell>
        </row>
        <row r="27">
          <cell r="A27" t="str">
            <v xml:space="preserve">312.00 21           </v>
          </cell>
          <cell r="B27">
            <v>44531</v>
          </cell>
          <cell r="C27">
            <v>60</v>
          </cell>
          <cell r="D27" t="str">
            <v xml:space="preserve">R2   </v>
          </cell>
          <cell r="E27">
            <v>-9</v>
          </cell>
          <cell r="F27">
            <v>66552170.75</v>
          </cell>
          <cell r="G27">
            <v>47862504</v>
          </cell>
          <cell r="H27">
            <v>24679363</v>
          </cell>
          <cell r="I27">
            <v>2131833</v>
          </cell>
          <cell r="J27">
            <v>3.2</v>
          </cell>
          <cell r="K27">
            <v>11.6</v>
          </cell>
          <cell r="L27" t="str">
            <v xml:space="preserve">      </v>
          </cell>
          <cell r="M27" t="str">
            <v xml:space="preserve">     </v>
          </cell>
          <cell r="N27">
            <v>0</v>
          </cell>
          <cell r="O27">
            <v>71.900000000000006</v>
          </cell>
          <cell r="P27">
            <v>23.9</v>
          </cell>
          <cell r="Q27">
            <v>44412746</v>
          </cell>
          <cell r="R27">
            <v>2431403</v>
          </cell>
          <cell r="S27">
            <v>3.65</v>
          </cell>
        </row>
        <row r="28">
          <cell r="A28" t="str">
            <v xml:space="preserve">312.00 22           </v>
          </cell>
          <cell r="B28">
            <v>45992</v>
          </cell>
          <cell r="C28">
            <v>60</v>
          </cell>
          <cell r="D28" t="str">
            <v xml:space="preserve">R2   </v>
          </cell>
          <cell r="E28">
            <v>-8</v>
          </cell>
          <cell r="F28">
            <v>100560103.08</v>
          </cell>
          <cell r="G28">
            <v>59630602</v>
          </cell>
          <cell r="H28">
            <v>48974312</v>
          </cell>
          <cell r="I28">
            <v>3209118</v>
          </cell>
          <cell r="J28">
            <v>3.19</v>
          </cell>
          <cell r="K28">
            <v>15.3</v>
          </cell>
          <cell r="L28" t="str">
            <v xml:space="preserve">      </v>
          </cell>
          <cell r="M28" t="str">
            <v xml:space="preserve">     </v>
          </cell>
          <cell r="N28">
            <v>0</v>
          </cell>
          <cell r="O28">
            <v>59.3</v>
          </cell>
          <cell r="P28">
            <v>20.8</v>
          </cell>
          <cell r="Q28">
            <v>57287766</v>
          </cell>
          <cell r="R28">
            <v>3360587</v>
          </cell>
          <cell r="S28">
            <v>3.34</v>
          </cell>
        </row>
        <row r="29">
          <cell r="A29" t="str">
            <v xml:space="preserve">314.00 01           </v>
          </cell>
          <cell r="B29">
            <v>41609</v>
          </cell>
          <cell r="C29">
            <v>70</v>
          </cell>
          <cell r="D29" t="str">
            <v xml:space="preserve">R2   </v>
          </cell>
          <cell r="E29">
            <v>-40</v>
          </cell>
          <cell r="F29">
            <v>2773606.56</v>
          </cell>
          <cell r="G29">
            <v>3074820</v>
          </cell>
          <cell r="H29">
            <v>808230</v>
          </cell>
          <cell r="I29">
            <v>206053</v>
          </cell>
          <cell r="J29">
            <v>7.43</v>
          </cell>
          <cell r="K29">
            <v>3.9</v>
          </cell>
          <cell r="L29" t="str">
            <v xml:space="preserve">      </v>
          </cell>
          <cell r="M29" t="str">
            <v xml:space="preserve">     </v>
          </cell>
          <cell r="N29">
            <v>0</v>
          </cell>
          <cell r="O29">
            <v>110.9</v>
          </cell>
          <cell r="P29">
            <v>42.7</v>
          </cell>
          <cell r="Q29">
            <v>3486293</v>
          </cell>
          <cell r="R29">
            <v>101061</v>
          </cell>
          <cell r="S29">
            <v>3.64</v>
          </cell>
        </row>
        <row r="30">
          <cell r="A30" t="str">
            <v xml:space="preserve">314.00 02           </v>
          </cell>
          <cell r="B30">
            <v>42339</v>
          </cell>
          <cell r="C30">
            <v>70</v>
          </cell>
          <cell r="D30" t="str">
            <v xml:space="preserve">R2   </v>
          </cell>
          <cell r="E30">
            <v>-29</v>
          </cell>
          <cell r="F30">
            <v>6317388.3099999996</v>
          </cell>
          <cell r="G30">
            <v>5841089</v>
          </cell>
          <cell r="H30">
            <v>2308341</v>
          </cell>
          <cell r="I30">
            <v>389934</v>
          </cell>
          <cell r="J30">
            <v>6.17</v>
          </cell>
          <cell r="K30">
            <v>5.9</v>
          </cell>
          <cell r="L30" t="str">
            <v xml:space="preserve">      </v>
          </cell>
          <cell r="M30" t="str">
            <v xml:space="preserve">     </v>
          </cell>
          <cell r="N30">
            <v>0</v>
          </cell>
          <cell r="O30">
            <v>92.5</v>
          </cell>
          <cell r="P30">
            <v>26.8</v>
          </cell>
          <cell r="Q30">
            <v>5998931</v>
          </cell>
          <cell r="R30">
            <v>362983</v>
          </cell>
          <cell r="S30">
            <v>5.75</v>
          </cell>
        </row>
        <row r="31">
          <cell r="A31" t="str">
            <v xml:space="preserve">314.00 03           </v>
          </cell>
          <cell r="B31">
            <v>45627</v>
          </cell>
          <cell r="C31">
            <v>70</v>
          </cell>
          <cell r="D31" t="str">
            <v xml:space="preserve">R2   </v>
          </cell>
          <cell r="E31">
            <v>-18</v>
          </cell>
          <cell r="F31">
            <v>10458250.01</v>
          </cell>
          <cell r="G31">
            <v>8714748</v>
          </cell>
          <cell r="H31">
            <v>3625987</v>
          </cell>
          <cell r="I31">
            <v>252513</v>
          </cell>
          <cell r="J31">
            <v>2.41</v>
          </cell>
          <cell r="K31">
            <v>14.4</v>
          </cell>
          <cell r="L31" t="str">
            <v xml:space="preserve">      </v>
          </cell>
          <cell r="M31" t="str">
            <v xml:space="preserve">     </v>
          </cell>
          <cell r="N31">
            <v>0</v>
          </cell>
          <cell r="O31">
            <v>83.3</v>
          </cell>
          <cell r="P31">
            <v>30.9</v>
          </cell>
          <cell r="Q31">
            <v>7740199</v>
          </cell>
          <cell r="R31">
            <v>321372</v>
          </cell>
          <cell r="S31">
            <v>3.07</v>
          </cell>
        </row>
        <row r="32">
          <cell r="A32" t="str">
            <v xml:space="preserve">314.00 06           </v>
          </cell>
          <cell r="B32">
            <v>45627</v>
          </cell>
          <cell r="C32">
            <v>70</v>
          </cell>
          <cell r="D32" t="str">
            <v xml:space="preserve">R2   </v>
          </cell>
          <cell r="E32">
            <v>-3</v>
          </cell>
          <cell r="F32">
            <v>413539.56</v>
          </cell>
          <cell r="G32">
            <v>254122</v>
          </cell>
          <cell r="H32">
            <v>171824</v>
          </cell>
          <cell r="I32">
            <v>11701</v>
          </cell>
          <cell r="J32">
            <v>2.83</v>
          </cell>
          <cell r="K32">
            <v>14.7</v>
          </cell>
          <cell r="L32" t="str">
            <v xml:space="preserve">      </v>
          </cell>
          <cell r="M32" t="str">
            <v xml:space="preserve">     </v>
          </cell>
          <cell r="N32">
            <v>0</v>
          </cell>
          <cell r="O32">
            <v>61.5</v>
          </cell>
          <cell r="P32">
            <v>14.3</v>
          </cell>
          <cell r="Q32">
            <v>185236</v>
          </cell>
          <cell r="R32">
            <v>16438</v>
          </cell>
          <cell r="S32">
            <v>3.97</v>
          </cell>
        </row>
        <row r="33">
          <cell r="A33" t="str">
            <v xml:space="preserve">314.00 10           </v>
          </cell>
          <cell r="B33">
            <v>44531</v>
          </cell>
          <cell r="C33">
            <v>70</v>
          </cell>
          <cell r="D33" t="str">
            <v xml:space="preserve">R2   </v>
          </cell>
          <cell r="E33">
            <v>-3</v>
          </cell>
          <cell r="F33">
            <v>60987.16</v>
          </cell>
          <cell r="G33">
            <v>11885</v>
          </cell>
          <cell r="H33">
            <v>50932</v>
          </cell>
          <cell r="I33">
            <v>4301</v>
          </cell>
          <cell r="J33">
            <v>7.05</v>
          </cell>
          <cell r="K33">
            <v>11.8</v>
          </cell>
          <cell r="L33" t="str">
            <v xml:space="preserve">      </v>
          </cell>
          <cell r="M33" t="str">
            <v xml:space="preserve">     </v>
          </cell>
          <cell r="N33">
            <v>0</v>
          </cell>
          <cell r="O33">
            <v>19.5</v>
          </cell>
          <cell r="P33">
            <v>6.2</v>
          </cell>
          <cell r="Q33">
            <v>20781</v>
          </cell>
          <cell r="R33">
            <v>3548</v>
          </cell>
          <cell r="S33">
            <v>5.82</v>
          </cell>
        </row>
        <row r="34">
          <cell r="A34" t="str">
            <v xml:space="preserve">314.00 11           </v>
          </cell>
          <cell r="B34">
            <v>43435</v>
          </cell>
          <cell r="C34">
            <v>70</v>
          </cell>
          <cell r="D34" t="str">
            <v xml:space="preserve">R2   </v>
          </cell>
          <cell r="E34">
            <v>-35</v>
          </cell>
          <cell r="F34">
            <v>7102196.0700000003</v>
          </cell>
          <cell r="G34">
            <v>6158211</v>
          </cell>
          <cell r="H34">
            <v>3429754</v>
          </cell>
          <cell r="I34">
            <v>389931</v>
          </cell>
          <cell r="J34">
            <v>5.49</v>
          </cell>
          <cell r="K34">
            <v>8.8000000000000007</v>
          </cell>
          <cell r="L34" t="str">
            <v xml:space="preserve">      </v>
          </cell>
          <cell r="M34" t="str">
            <v xml:space="preserve">     </v>
          </cell>
          <cell r="N34">
            <v>0</v>
          </cell>
          <cell r="O34">
            <v>86.7</v>
          </cell>
          <cell r="P34">
            <v>28.9</v>
          </cell>
          <cell r="Q34">
            <v>6514945</v>
          </cell>
          <cell r="R34">
            <v>348962</v>
          </cell>
          <cell r="S34">
            <v>4.91</v>
          </cell>
        </row>
        <row r="35">
          <cell r="A35" t="str">
            <v xml:space="preserve">314.00 12           </v>
          </cell>
          <cell r="B35">
            <v>44531</v>
          </cell>
          <cell r="C35">
            <v>70</v>
          </cell>
          <cell r="D35" t="str">
            <v xml:space="preserve">R2   </v>
          </cell>
          <cell r="E35">
            <v>-30</v>
          </cell>
          <cell r="F35">
            <v>12854060.460000001</v>
          </cell>
          <cell r="G35">
            <v>7491676</v>
          </cell>
          <cell r="H35">
            <v>9218602</v>
          </cell>
          <cell r="I35">
            <v>784969</v>
          </cell>
          <cell r="J35">
            <v>6.11</v>
          </cell>
          <cell r="K35">
            <v>11.7</v>
          </cell>
          <cell r="L35" t="str">
            <v xml:space="preserve">      </v>
          </cell>
          <cell r="M35" t="str">
            <v xml:space="preserve">     </v>
          </cell>
          <cell r="N35">
            <v>0</v>
          </cell>
          <cell r="O35">
            <v>58.3</v>
          </cell>
          <cell r="P35">
            <v>19.2</v>
          </cell>
          <cell r="Q35">
            <v>8093104</v>
          </cell>
          <cell r="R35">
            <v>732783</v>
          </cell>
          <cell r="S35">
            <v>5.7</v>
          </cell>
        </row>
        <row r="36">
          <cell r="A36" t="str">
            <v xml:space="preserve">314.00 21           </v>
          </cell>
          <cell r="B36">
            <v>44531</v>
          </cell>
          <cell r="C36">
            <v>70</v>
          </cell>
          <cell r="D36" t="str">
            <v xml:space="preserve">R2   </v>
          </cell>
          <cell r="E36">
            <v>-7</v>
          </cell>
          <cell r="F36">
            <v>20354760.690000001</v>
          </cell>
          <cell r="G36">
            <v>12301121</v>
          </cell>
          <cell r="H36">
            <v>9478472</v>
          </cell>
          <cell r="I36">
            <v>808077</v>
          </cell>
          <cell r="J36">
            <v>3.97</v>
          </cell>
          <cell r="K36">
            <v>11.7</v>
          </cell>
          <cell r="L36" t="str">
            <v xml:space="preserve">      </v>
          </cell>
          <cell r="M36" t="str">
            <v xml:space="preserve">     </v>
          </cell>
          <cell r="N36">
            <v>0</v>
          </cell>
          <cell r="O36">
            <v>60.4</v>
          </cell>
          <cell r="P36">
            <v>21.3</v>
          </cell>
          <cell r="Q36">
            <v>12190016</v>
          </cell>
          <cell r="R36">
            <v>817754</v>
          </cell>
          <cell r="S36">
            <v>4.0199999999999996</v>
          </cell>
        </row>
        <row r="37">
          <cell r="A37" t="str">
            <v xml:space="preserve">314.00 22           </v>
          </cell>
          <cell r="B37">
            <v>45992</v>
          </cell>
          <cell r="C37">
            <v>70</v>
          </cell>
          <cell r="D37" t="str">
            <v xml:space="preserve">R2   </v>
          </cell>
          <cell r="E37">
            <v>-7</v>
          </cell>
          <cell r="F37">
            <v>24975604.940000001</v>
          </cell>
          <cell r="G37">
            <v>14187740</v>
          </cell>
          <cell r="H37">
            <v>12536158</v>
          </cell>
          <cell r="I37">
            <v>810073</v>
          </cell>
          <cell r="J37">
            <v>3.24</v>
          </cell>
          <cell r="K37">
            <v>15.5</v>
          </cell>
          <cell r="L37" t="str">
            <v xml:space="preserve">      </v>
          </cell>
          <cell r="M37" t="str">
            <v xml:space="preserve">     </v>
          </cell>
          <cell r="N37">
            <v>0</v>
          </cell>
          <cell r="O37">
            <v>56.8</v>
          </cell>
          <cell r="P37">
            <v>20.6</v>
          </cell>
          <cell r="Q37">
            <v>14057184</v>
          </cell>
          <cell r="R37">
            <v>819007</v>
          </cell>
          <cell r="S37">
            <v>3.28</v>
          </cell>
        </row>
        <row r="38">
          <cell r="A38" t="str">
            <v xml:space="preserve">315.00 01           </v>
          </cell>
          <cell r="B38">
            <v>41609</v>
          </cell>
          <cell r="C38">
            <v>60</v>
          </cell>
          <cell r="D38" t="str">
            <v xml:space="preserve">S1.5 </v>
          </cell>
          <cell r="E38">
            <v>-38</v>
          </cell>
          <cell r="F38">
            <v>983607.87</v>
          </cell>
          <cell r="G38">
            <v>1088067</v>
          </cell>
          <cell r="H38">
            <v>269312</v>
          </cell>
          <cell r="I38">
            <v>69632</v>
          </cell>
          <cell r="J38">
            <v>7.08</v>
          </cell>
          <cell r="K38">
            <v>3.9</v>
          </cell>
          <cell r="L38" t="str">
            <v xml:space="preserve">      </v>
          </cell>
          <cell r="M38" t="str">
            <v xml:space="preserve">     </v>
          </cell>
          <cell r="N38">
            <v>0</v>
          </cell>
          <cell r="O38">
            <v>110.6</v>
          </cell>
          <cell r="P38">
            <v>40.700000000000003</v>
          </cell>
          <cell r="Q38">
            <v>1218334</v>
          </cell>
          <cell r="R38">
            <v>35850</v>
          </cell>
          <cell r="S38">
            <v>3.64</v>
          </cell>
        </row>
        <row r="39">
          <cell r="A39" t="str">
            <v xml:space="preserve">315.00 02           </v>
          </cell>
          <cell r="B39">
            <v>42339</v>
          </cell>
          <cell r="C39">
            <v>60</v>
          </cell>
          <cell r="D39" t="str">
            <v xml:space="preserve">S1.5 </v>
          </cell>
          <cell r="E39">
            <v>-26</v>
          </cell>
          <cell r="F39">
            <v>932580.81</v>
          </cell>
          <cell r="G39">
            <v>1021919</v>
          </cell>
          <cell r="H39">
            <v>153132</v>
          </cell>
          <cell r="I39">
            <v>26288</v>
          </cell>
          <cell r="J39">
            <v>2.82</v>
          </cell>
          <cell r="K39">
            <v>5.8</v>
          </cell>
          <cell r="L39" t="str">
            <v xml:space="preserve">      </v>
          </cell>
          <cell r="M39" t="str">
            <v xml:space="preserve">     </v>
          </cell>
          <cell r="N39">
            <v>0</v>
          </cell>
          <cell r="O39">
            <v>109.6</v>
          </cell>
          <cell r="P39">
            <v>35.9</v>
          </cell>
          <cell r="Q39">
            <v>966679</v>
          </cell>
          <cell r="R39">
            <v>35956</v>
          </cell>
          <cell r="S39">
            <v>3.86</v>
          </cell>
        </row>
        <row r="40">
          <cell r="A40" t="str">
            <v xml:space="preserve">315.00 03           </v>
          </cell>
          <cell r="B40">
            <v>45627</v>
          </cell>
          <cell r="C40">
            <v>60</v>
          </cell>
          <cell r="D40" t="str">
            <v xml:space="preserve">S1.5 </v>
          </cell>
          <cell r="E40">
            <v>-15</v>
          </cell>
          <cell r="F40">
            <v>4247729.8</v>
          </cell>
          <cell r="G40">
            <v>3894123</v>
          </cell>
          <cell r="H40">
            <v>990766</v>
          </cell>
          <cell r="I40">
            <v>72836</v>
          </cell>
          <cell r="J40">
            <v>1.71</v>
          </cell>
          <cell r="K40">
            <v>13.6</v>
          </cell>
          <cell r="L40" t="str">
            <v xml:space="preserve">      </v>
          </cell>
          <cell r="M40" t="str">
            <v xml:space="preserve">     </v>
          </cell>
          <cell r="N40">
            <v>0</v>
          </cell>
          <cell r="O40">
            <v>91.7</v>
          </cell>
          <cell r="P40">
            <v>33.4</v>
          </cell>
          <cell r="Q40">
            <v>3354901</v>
          </cell>
          <cell r="R40">
            <v>112901</v>
          </cell>
          <cell r="S40">
            <v>2.66</v>
          </cell>
        </row>
        <row r="41">
          <cell r="A41" t="str">
            <v xml:space="preserve">315.00 06           </v>
          </cell>
          <cell r="B41">
            <v>45627</v>
          </cell>
          <cell r="C41">
            <v>60</v>
          </cell>
          <cell r="D41" t="str">
            <v xml:space="preserve">S1.5 </v>
          </cell>
          <cell r="E41">
            <v>-2</v>
          </cell>
          <cell r="F41">
            <v>489375.58</v>
          </cell>
          <cell r="G41">
            <v>231694</v>
          </cell>
          <cell r="H41">
            <v>267468</v>
          </cell>
          <cell r="I41">
            <v>18144</v>
          </cell>
          <cell r="J41">
            <v>3.71</v>
          </cell>
          <cell r="K41">
            <v>14.7</v>
          </cell>
          <cell r="L41" t="str">
            <v xml:space="preserve">      </v>
          </cell>
          <cell r="M41" t="str">
            <v xml:space="preserve">     </v>
          </cell>
          <cell r="N41">
            <v>0</v>
          </cell>
          <cell r="O41">
            <v>47.3</v>
          </cell>
          <cell r="P41">
            <v>11.6</v>
          </cell>
          <cell r="Q41">
            <v>192153</v>
          </cell>
          <cell r="R41">
            <v>20872</v>
          </cell>
          <cell r="S41">
            <v>4.2699999999999996</v>
          </cell>
        </row>
        <row r="42">
          <cell r="A42" t="str">
            <v xml:space="preserve">315.00 10           </v>
          </cell>
          <cell r="B42">
            <v>44531</v>
          </cell>
          <cell r="C42">
            <v>60</v>
          </cell>
          <cell r="D42" t="str">
            <v xml:space="preserve">S1.5 </v>
          </cell>
          <cell r="E42">
            <v>-2</v>
          </cell>
          <cell r="F42">
            <v>607840.06000000006</v>
          </cell>
          <cell r="G42">
            <v>441408</v>
          </cell>
          <cell r="H42">
            <v>178590</v>
          </cell>
          <cell r="I42">
            <v>15122</v>
          </cell>
          <cell r="J42">
            <v>2.4900000000000002</v>
          </cell>
          <cell r="K42">
            <v>11.8</v>
          </cell>
          <cell r="L42" t="str">
            <v xml:space="preserve">      </v>
          </cell>
          <cell r="M42" t="str">
            <v xml:space="preserve">     </v>
          </cell>
          <cell r="N42">
            <v>0</v>
          </cell>
          <cell r="O42">
            <v>72.599999999999994</v>
          </cell>
          <cell r="P42">
            <v>16.100000000000001</v>
          </cell>
          <cell r="Q42">
            <v>329222</v>
          </cell>
          <cell r="R42">
            <v>24763</v>
          </cell>
          <cell r="S42">
            <v>4.07</v>
          </cell>
        </row>
        <row r="43">
          <cell r="A43" t="str">
            <v xml:space="preserve">315.00 11           </v>
          </cell>
          <cell r="B43">
            <v>43435</v>
          </cell>
          <cell r="C43">
            <v>60</v>
          </cell>
          <cell r="D43" t="str">
            <v xml:space="preserve">S1.5 </v>
          </cell>
          <cell r="E43">
            <v>-34</v>
          </cell>
          <cell r="F43">
            <v>1976019.39</v>
          </cell>
          <cell r="G43">
            <v>1858311</v>
          </cell>
          <cell r="H43">
            <v>789555</v>
          </cell>
          <cell r="I43">
            <v>92264</v>
          </cell>
          <cell r="J43">
            <v>4.67</v>
          </cell>
          <cell r="K43">
            <v>8.6</v>
          </cell>
          <cell r="L43" t="str">
            <v xml:space="preserve">      </v>
          </cell>
          <cell r="M43" t="str">
            <v xml:space="preserve">     </v>
          </cell>
          <cell r="N43">
            <v>0</v>
          </cell>
          <cell r="O43">
            <v>94</v>
          </cell>
          <cell r="P43">
            <v>34.6</v>
          </cell>
          <cell r="Q43">
            <v>1929472</v>
          </cell>
          <cell r="R43">
            <v>83686</v>
          </cell>
          <cell r="S43">
            <v>4.24</v>
          </cell>
        </row>
        <row r="44">
          <cell r="A44" t="str">
            <v xml:space="preserve">315.00 12           </v>
          </cell>
          <cell r="B44">
            <v>44531</v>
          </cell>
          <cell r="C44">
            <v>60</v>
          </cell>
          <cell r="D44" t="str">
            <v xml:space="preserve">S1.5 </v>
          </cell>
          <cell r="E44">
            <v>-28</v>
          </cell>
          <cell r="F44">
            <v>1487292.45</v>
          </cell>
          <cell r="G44">
            <v>1584278</v>
          </cell>
          <cell r="H44">
            <v>319457</v>
          </cell>
          <cell r="I44">
            <v>29399</v>
          </cell>
          <cell r="J44">
            <v>1.98</v>
          </cell>
          <cell r="K44">
            <v>10.9</v>
          </cell>
          <cell r="L44" t="str">
            <v xml:space="preserve">      </v>
          </cell>
          <cell r="M44" t="str">
            <v xml:space="preserve">     </v>
          </cell>
          <cell r="N44">
            <v>0</v>
          </cell>
          <cell r="O44">
            <v>106.5</v>
          </cell>
          <cell r="P44">
            <v>38</v>
          </cell>
          <cell r="Q44">
            <v>1447310</v>
          </cell>
          <cell r="R44">
            <v>42006</v>
          </cell>
          <cell r="S44">
            <v>2.82</v>
          </cell>
        </row>
        <row r="45">
          <cell r="A45" t="str">
            <v xml:space="preserve">315.00 21           </v>
          </cell>
          <cell r="B45">
            <v>44531</v>
          </cell>
          <cell r="C45">
            <v>60</v>
          </cell>
          <cell r="D45" t="str">
            <v xml:space="preserve">S1.5 </v>
          </cell>
          <cell r="E45">
            <v>-6</v>
          </cell>
          <cell r="F45">
            <v>14353517.27</v>
          </cell>
          <cell r="G45">
            <v>11524373</v>
          </cell>
          <cell r="H45">
            <v>3690357</v>
          </cell>
          <cell r="I45">
            <v>323837</v>
          </cell>
          <cell r="J45">
            <v>2.2599999999999998</v>
          </cell>
          <cell r="K45">
            <v>11.4</v>
          </cell>
          <cell r="L45" t="str">
            <v xml:space="preserve">      </v>
          </cell>
          <cell r="M45" t="str">
            <v xml:space="preserve">     </v>
          </cell>
          <cell r="N45">
            <v>0</v>
          </cell>
          <cell r="O45">
            <v>80.3</v>
          </cell>
          <cell r="P45">
            <v>27.1</v>
          </cell>
          <cell r="Q45">
            <v>10389235</v>
          </cell>
          <cell r="R45">
            <v>424234</v>
          </cell>
          <cell r="S45">
            <v>2.96</v>
          </cell>
        </row>
        <row r="46">
          <cell r="A46" t="str">
            <v xml:space="preserve">315.00 22           </v>
          </cell>
          <cell r="B46">
            <v>45992</v>
          </cell>
          <cell r="C46">
            <v>60</v>
          </cell>
          <cell r="D46" t="str">
            <v xml:space="preserve">S1.5 </v>
          </cell>
          <cell r="E46">
            <v>-5</v>
          </cell>
          <cell r="F46">
            <v>12670860.199999999</v>
          </cell>
          <cell r="G46">
            <v>8233528</v>
          </cell>
          <cell r="H46">
            <v>5070875</v>
          </cell>
          <cell r="I46">
            <v>336750</v>
          </cell>
          <cell r="J46">
            <v>2.66</v>
          </cell>
          <cell r="K46">
            <v>15.1</v>
          </cell>
          <cell r="L46" t="str">
            <v xml:space="preserve">      </v>
          </cell>
          <cell r="M46" t="str">
            <v xml:space="preserve">     </v>
          </cell>
          <cell r="N46">
            <v>0</v>
          </cell>
          <cell r="O46">
            <v>65</v>
          </cell>
          <cell r="P46">
            <v>23.3</v>
          </cell>
          <cell r="Q46">
            <v>7806491</v>
          </cell>
          <cell r="R46">
            <v>365347</v>
          </cell>
          <cell r="S46">
            <v>2.88</v>
          </cell>
        </row>
        <row r="47">
          <cell r="A47" t="str">
            <v xml:space="preserve">316.00 01           </v>
          </cell>
          <cell r="B47">
            <v>41609</v>
          </cell>
          <cell r="C47">
            <v>50</v>
          </cell>
          <cell r="D47" t="str">
            <v xml:space="preserve">R1.5 </v>
          </cell>
          <cell r="E47">
            <v>-39</v>
          </cell>
          <cell r="F47">
            <v>512216.74</v>
          </cell>
          <cell r="G47">
            <v>544003</v>
          </cell>
          <cell r="H47">
            <v>167978</v>
          </cell>
          <cell r="I47">
            <v>43151</v>
          </cell>
          <cell r="J47">
            <v>8.42</v>
          </cell>
          <cell r="K47">
            <v>3.9</v>
          </cell>
          <cell r="L47" t="str">
            <v xml:space="preserve">      </v>
          </cell>
          <cell r="M47" t="str">
            <v xml:space="preserve">     </v>
          </cell>
          <cell r="N47">
            <v>0</v>
          </cell>
          <cell r="O47">
            <v>106.2</v>
          </cell>
          <cell r="P47">
            <v>28.6</v>
          </cell>
          <cell r="Q47">
            <v>597714</v>
          </cell>
          <cell r="R47">
            <v>29236</v>
          </cell>
          <cell r="S47">
            <v>5.71</v>
          </cell>
        </row>
        <row r="48">
          <cell r="A48" t="str">
            <v xml:space="preserve">316.00 02           </v>
          </cell>
          <cell r="B48">
            <v>42339</v>
          </cell>
          <cell r="C48">
            <v>50</v>
          </cell>
          <cell r="D48" t="str">
            <v xml:space="preserve">R1.5 </v>
          </cell>
          <cell r="E48">
            <v>-27</v>
          </cell>
          <cell r="F48">
            <v>412496.69</v>
          </cell>
          <cell r="G48">
            <v>367747</v>
          </cell>
          <cell r="H48">
            <v>156124</v>
          </cell>
          <cell r="I48">
            <v>26807</v>
          </cell>
          <cell r="J48">
            <v>6.5</v>
          </cell>
          <cell r="K48">
            <v>5.8</v>
          </cell>
          <cell r="L48" t="str">
            <v xml:space="preserve">      </v>
          </cell>
          <cell r="M48" t="str">
            <v xml:space="preserve">     </v>
          </cell>
          <cell r="N48">
            <v>0</v>
          </cell>
          <cell r="O48">
            <v>89.2</v>
          </cell>
          <cell r="P48">
            <v>21.6</v>
          </cell>
          <cell r="Q48">
            <v>390406</v>
          </cell>
          <cell r="R48">
            <v>22872</v>
          </cell>
          <cell r="S48">
            <v>5.54</v>
          </cell>
        </row>
        <row r="49">
          <cell r="A49" t="str">
            <v xml:space="preserve">316.00 03           </v>
          </cell>
          <cell r="B49">
            <v>45627</v>
          </cell>
          <cell r="C49">
            <v>50</v>
          </cell>
          <cell r="D49" t="str">
            <v xml:space="preserve">R1.5 </v>
          </cell>
          <cell r="E49">
            <v>-16</v>
          </cell>
          <cell r="F49">
            <v>667967.71</v>
          </cell>
          <cell r="G49">
            <v>532612</v>
          </cell>
          <cell r="H49">
            <v>242231</v>
          </cell>
          <cell r="I49">
            <v>17812</v>
          </cell>
          <cell r="J49">
            <v>2.67</v>
          </cell>
          <cell r="K49">
            <v>13.6</v>
          </cell>
          <cell r="L49" t="str">
            <v xml:space="preserve">      </v>
          </cell>
          <cell r="M49" t="str">
            <v xml:space="preserve">     </v>
          </cell>
          <cell r="N49">
            <v>0</v>
          </cell>
          <cell r="O49">
            <v>79.7</v>
          </cell>
          <cell r="P49">
            <v>26.9</v>
          </cell>
          <cell r="Q49">
            <v>471034</v>
          </cell>
          <cell r="R49">
            <v>22442</v>
          </cell>
          <cell r="S49">
            <v>3.36</v>
          </cell>
        </row>
        <row r="50">
          <cell r="A50" t="str">
            <v xml:space="preserve">316.00 06           </v>
          </cell>
          <cell r="B50">
            <v>45627</v>
          </cell>
          <cell r="C50">
            <v>50</v>
          </cell>
          <cell r="D50" t="str">
            <v xml:space="preserve">R1.5 </v>
          </cell>
          <cell r="E50">
            <v>-2</v>
          </cell>
          <cell r="F50">
            <v>878087.69</v>
          </cell>
          <cell r="G50">
            <v>127126</v>
          </cell>
          <cell r="H50">
            <v>768523</v>
          </cell>
          <cell r="I50">
            <v>53682</v>
          </cell>
          <cell r="J50">
            <v>6.11</v>
          </cell>
          <cell r="K50">
            <v>14.3</v>
          </cell>
          <cell r="L50" t="str">
            <v xml:space="preserve">      </v>
          </cell>
          <cell r="M50" t="str">
            <v xml:space="preserve">     </v>
          </cell>
          <cell r="N50">
            <v>0</v>
          </cell>
          <cell r="O50">
            <v>14.5</v>
          </cell>
          <cell r="P50">
            <v>8.1999999999999993</v>
          </cell>
          <cell r="Q50">
            <v>270188</v>
          </cell>
          <cell r="R50">
            <v>43595</v>
          </cell>
          <cell r="S50">
            <v>4.96</v>
          </cell>
        </row>
        <row r="51">
          <cell r="A51" t="str">
            <v xml:space="preserve">316.00 10           </v>
          </cell>
          <cell r="B51">
            <v>44531</v>
          </cell>
          <cell r="C51">
            <v>50</v>
          </cell>
          <cell r="D51" t="str">
            <v xml:space="preserve">R1.5 </v>
          </cell>
          <cell r="E51">
            <v>-2</v>
          </cell>
          <cell r="F51">
            <v>1447989.63</v>
          </cell>
          <cell r="G51">
            <v>1125581</v>
          </cell>
          <cell r="H51">
            <v>351368</v>
          </cell>
          <cell r="I51">
            <v>30487</v>
          </cell>
          <cell r="J51">
            <v>2.11</v>
          </cell>
          <cell r="K51">
            <v>11.5</v>
          </cell>
          <cell r="L51" t="str">
            <v xml:space="preserve">      </v>
          </cell>
          <cell r="M51" t="str">
            <v xml:space="preserve">     </v>
          </cell>
          <cell r="N51">
            <v>0</v>
          </cell>
          <cell r="O51">
            <v>77.7</v>
          </cell>
          <cell r="P51">
            <v>13.6</v>
          </cell>
          <cell r="Q51">
            <v>751709</v>
          </cell>
          <cell r="R51">
            <v>63054</v>
          </cell>
          <cell r="S51">
            <v>4.3499999999999996</v>
          </cell>
        </row>
        <row r="52">
          <cell r="A52" t="str">
            <v xml:space="preserve">316.00 11           </v>
          </cell>
          <cell r="B52">
            <v>43435</v>
          </cell>
          <cell r="C52">
            <v>50</v>
          </cell>
          <cell r="D52" t="str">
            <v xml:space="preserve">R1.5 </v>
          </cell>
          <cell r="E52">
            <v>-34</v>
          </cell>
          <cell r="F52">
            <v>256664.48</v>
          </cell>
          <cell r="G52">
            <v>276784</v>
          </cell>
          <cell r="H52">
            <v>67146</v>
          </cell>
          <cell r="I52">
            <v>8341</v>
          </cell>
          <cell r="J52">
            <v>3.25</v>
          </cell>
          <cell r="K52">
            <v>8.1</v>
          </cell>
          <cell r="L52" t="str">
            <v xml:space="preserve">      </v>
          </cell>
          <cell r="M52" t="str">
            <v xml:space="preserve">     </v>
          </cell>
          <cell r="N52">
            <v>0</v>
          </cell>
          <cell r="O52">
            <v>107.8</v>
          </cell>
          <cell r="P52">
            <v>41.5</v>
          </cell>
          <cell r="Q52">
            <v>277481</v>
          </cell>
          <cell r="R52">
            <v>8254</v>
          </cell>
          <cell r="S52">
            <v>3.22</v>
          </cell>
        </row>
        <row r="53">
          <cell r="A53" t="str">
            <v xml:space="preserve">316.00 12           </v>
          </cell>
          <cell r="B53">
            <v>44531</v>
          </cell>
          <cell r="C53">
            <v>50</v>
          </cell>
          <cell r="D53" t="str">
            <v xml:space="preserve">R1.5 </v>
          </cell>
          <cell r="E53">
            <v>-29</v>
          </cell>
          <cell r="F53">
            <v>229258.33</v>
          </cell>
          <cell r="G53">
            <v>90560</v>
          </cell>
          <cell r="H53">
            <v>205183</v>
          </cell>
          <cell r="I53">
            <v>17933</v>
          </cell>
          <cell r="J53">
            <v>7.82</v>
          </cell>
          <cell r="K53">
            <v>11.4</v>
          </cell>
          <cell r="L53" t="str">
            <v xml:space="preserve">      </v>
          </cell>
          <cell r="M53" t="str">
            <v xml:space="preserve">     </v>
          </cell>
          <cell r="N53">
            <v>0</v>
          </cell>
          <cell r="O53">
            <v>39.5</v>
          </cell>
          <cell r="P53">
            <v>14.1</v>
          </cell>
          <cell r="Q53">
            <v>112539</v>
          </cell>
          <cell r="R53">
            <v>15932</v>
          </cell>
          <cell r="S53">
            <v>6.95</v>
          </cell>
        </row>
        <row r="54">
          <cell r="A54" t="str">
            <v xml:space="preserve">316.00 21           </v>
          </cell>
          <cell r="B54">
            <v>44531</v>
          </cell>
          <cell r="C54">
            <v>50</v>
          </cell>
          <cell r="D54" t="str">
            <v xml:space="preserve">R1.5 </v>
          </cell>
          <cell r="E54">
            <v>-6</v>
          </cell>
          <cell r="F54">
            <v>2196418.0299999998</v>
          </cell>
          <cell r="G54">
            <v>1274066</v>
          </cell>
          <cell r="H54">
            <v>1054137</v>
          </cell>
          <cell r="I54">
            <v>92324</v>
          </cell>
          <cell r="J54">
            <v>4.2</v>
          </cell>
          <cell r="K54">
            <v>11.4</v>
          </cell>
          <cell r="L54" t="str">
            <v xml:space="preserve">      </v>
          </cell>
          <cell r="M54" t="str">
            <v xml:space="preserve">     </v>
          </cell>
          <cell r="N54">
            <v>0</v>
          </cell>
          <cell r="O54">
            <v>58</v>
          </cell>
          <cell r="P54">
            <v>18</v>
          </cell>
          <cell r="Q54">
            <v>1257571</v>
          </cell>
          <cell r="R54">
            <v>93789</v>
          </cell>
          <cell r="S54">
            <v>4.2699999999999996</v>
          </cell>
        </row>
        <row r="55">
          <cell r="A55" t="str">
            <v xml:space="preserve">316.00 22           </v>
          </cell>
          <cell r="B55">
            <v>45992</v>
          </cell>
          <cell r="C55">
            <v>50</v>
          </cell>
          <cell r="D55" t="str">
            <v xml:space="preserve">R1.5 </v>
          </cell>
          <cell r="E55">
            <v>-6</v>
          </cell>
          <cell r="F55">
            <v>1225615.42</v>
          </cell>
          <cell r="G55">
            <v>766004</v>
          </cell>
          <cell r="H55">
            <v>533148</v>
          </cell>
          <cell r="I55">
            <v>35838</v>
          </cell>
          <cell r="J55">
            <v>2.92</v>
          </cell>
          <cell r="K55">
            <v>14.9</v>
          </cell>
          <cell r="L55" t="str">
            <v xml:space="preserve">      </v>
          </cell>
          <cell r="M55" t="str">
            <v xml:space="preserve">     </v>
          </cell>
          <cell r="N55">
            <v>0</v>
          </cell>
          <cell r="O55">
            <v>62.5</v>
          </cell>
          <cell r="P55">
            <v>19.100000000000001</v>
          </cell>
          <cell r="Q55">
            <v>649992</v>
          </cell>
          <cell r="R55">
            <v>43765</v>
          </cell>
          <cell r="S55">
            <v>3.57</v>
          </cell>
        </row>
        <row r="56">
          <cell r="A56">
            <v>317</v>
          </cell>
          <cell r="B56" t="str">
            <v xml:space="preserve">       </v>
          </cell>
          <cell r="C56">
            <v>0</v>
          </cell>
          <cell r="D56" t="str">
            <v xml:space="preserve">ND   </v>
          </cell>
          <cell r="E56">
            <v>0</v>
          </cell>
          <cell r="F56">
            <v>2116131.12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 t="str">
            <v xml:space="preserve">      </v>
          </cell>
          <cell r="M56" t="str">
            <v xml:space="preserve">     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A57">
            <v>330</v>
          </cell>
          <cell r="B57" t="str">
            <v xml:space="preserve">       </v>
          </cell>
          <cell r="C57">
            <v>0</v>
          </cell>
          <cell r="D57" t="str">
            <v xml:space="preserve">ND   </v>
          </cell>
          <cell r="E57">
            <v>0</v>
          </cell>
          <cell r="F57">
            <v>2226.66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 t="str">
            <v xml:space="preserve">      </v>
          </cell>
          <cell r="M57" t="str">
            <v xml:space="preserve">     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 t="str">
            <v xml:space="preserve">340.10 00           </v>
          </cell>
          <cell r="B58" t="str">
            <v xml:space="preserve">       </v>
          </cell>
          <cell r="C58">
            <v>0</v>
          </cell>
          <cell r="D58" t="str">
            <v xml:space="preserve">ND   </v>
          </cell>
          <cell r="E58">
            <v>0</v>
          </cell>
          <cell r="F58">
            <v>18825.2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 t="str">
            <v xml:space="preserve">      </v>
          </cell>
          <cell r="M58" t="str">
            <v xml:space="preserve">     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 t="str">
            <v xml:space="preserve">340.10 01           </v>
          </cell>
          <cell r="B59" t="str">
            <v xml:space="preserve">       </v>
          </cell>
          <cell r="C59">
            <v>0</v>
          </cell>
          <cell r="D59" t="str">
            <v xml:space="preserve">ND   </v>
          </cell>
          <cell r="E59">
            <v>0</v>
          </cell>
          <cell r="F59">
            <v>4881.59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 t="str">
            <v xml:space="preserve">      </v>
          </cell>
          <cell r="M59" t="str">
            <v xml:space="preserve">     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A60" t="str">
            <v xml:space="preserve">340.10 02           </v>
          </cell>
          <cell r="B60" t="str">
            <v xml:space="preserve">       </v>
          </cell>
          <cell r="C60">
            <v>0</v>
          </cell>
          <cell r="D60" t="str">
            <v xml:space="preserve">ND   </v>
          </cell>
          <cell r="E60">
            <v>0</v>
          </cell>
          <cell r="F60">
            <v>17319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 xml:space="preserve">      </v>
          </cell>
          <cell r="M60" t="str">
            <v xml:space="preserve">     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 xml:space="preserve">340.10 08           </v>
          </cell>
          <cell r="B61" t="str">
            <v xml:space="preserve">       </v>
          </cell>
          <cell r="C61">
            <v>0</v>
          </cell>
          <cell r="D61" t="str">
            <v xml:space="preserve">ND   </v>
          </cell>
          <cell r="E61">
            <v>0</v>
          </cell>
          <cell r="F61">
            <v>165267.75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 t="str">
            <v xml:space="preserve">      </v>
          </cell>
          <cell r="M61" t="str">
            <v xml:space="preserve">     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A62" t="str">
            <v xml:space="preserve">341.00 01           </v>
          </cell>
          <cell r="B62">
            <v>44166</v>
          </cell>
          <cell r="C62" t="str">
            <v xml:space="preserve">   VAR</v>
          </cell>
          <cell r="D62" t="str">
            <v xml:space="preserve">SQ   </v>
          </cell>
          <cell r="E62">
            <v>-20</v>
          </cell>
          <cell r="F62">
            <v>36992.769999999997</v>
          </cell>
          <cell r="G62">
            <v>28317</v>
          </cell>
          <cell r="H62">
            <v>16074</v>
          </cell>
          <cell r="I62">
            <v>1462</v>
          </cell>
          <cell r="J62">
            <v>3.95</v>
          </cell>
          <cell r="K62">
            <v>11</v>
          </cell>
          <cell r="L62" t="str">
            <v xml:space="preserve">      </v>
          </cell>
          <cell r="M62" t="str">
            <v xml:space="preserve">     </v>
          </cell>
          <cell r="N62">
            <v>0</v>
          </cell>
          <cell r="O62">
            <v>76.5</v>
          </cell>
          <cell r="P62">
            <v>42.6</v>
          </cell>
          <cell r="Q62">
            <v>32340</v>
          </cell>
          <cell r="R62">
            <v>1096</v>
          </cell>
          <cell r="S62">
            <v>2.96</v>
          </cell>
        </row>
        <row r="63">
          <cell r="A63" t="str">
            <v xml:space="preserve">341.00 02           </v>
          </cell>
          <cell r="B63">
            <v>43800</v>
          </cell>
          <cell r="C63" t="str">
            <v xml:space="preserve">   VAR</v>
          </cell>
          <cell r="D63" t="str">
            <v xml:space="preserve">SQ   </v>
          </cell>
          <cell r="E63">
            <v>-22</v>
          </cell>
          <cell r="F63">
            <v>23728.32</v>
          </cell>
          <cell r="G63">
            <v>22317</v>
          </cell>
          <cell r="H63">
            <v>6632</v>
          </cell>
          <cell r="I63">
            <v>663</v>
          </cell>
          <cell r="J63">
            <v>2.79</v>
          </cell>
          <cell r="K63">
            <v>10</v>
          </cell>
          <cell r="L63" t="str">
            <v xml:space="preserve">      </v>
          </cell>
          <cell r="M63" t="str">
            <v xml:space="preserve">     </v>
          </cell>
          <cell r="N63">
            <v>0</v>
          </cell>
          <cell r="O63">
            <v>94.1</v>
          </cell>
          <cell r="P63">
            <v>40.9</v>
          </cell>
          <cell r="Q63">
            <v>22834</v>
          </cell>
          <cell r="R63">
            <v>611</v>
          </cell>
          <cell r="S63">
            <v>2.57</v>
          </cell>
        </row>
        <row r="64">
          <cell r="A64" t="str">
            <v xml:space="preserve">341.00 03           </v>
          </cell>
          <cell r="B64">
            <v>45627</v>
          </cell>
          <cell r="C64" t="str">
            <v xml:space="preserve">   VAR</v>
          </cell>
          <cell r="D64" t="str">
            <v xml:space="preserve">SQ   </v>
          </cell>
          <cell r="E64">
            <v>-7</v>
          </cell>
          <cell r="F64">
            <v>2400198.2000000002</v>
          </cell>
          <cell r="G64">
            <v>1200140</v>
          </cell>
          <cell r="H64">
            <v>1368072</v>
          </cell>
          <cell r="I64">
            <v>91205</v>
          </cell>
          <cell r="J64">
            <v>3.8</v>
          </cell>
          <cell r="K64">
            <v>15</v>
          </cell>
          <cell r="L64" t="str">
            <v xml:space="preserve">      </v>
          </cell>
          <cell r="M64" t="str">
            <v xml:space="preserve">     </v>
          </cell>
          <cell r="N64">
            <v>0</v>
          </cell>
          <cell r="O64">
            <v>50</v>
          </cell>
          <cell r="P64">
            <v>17.100000000000001</v>
          </cell>
          <cell r="Q64">
            <v>1355949</v>
          </cell>
          <cell r="R64">
            <v>80870</v>
          </cell>
          <cell r="S64">
            <v>3.37</v>
          </cell>
        </row>
        <row r="65">
          <cell r="A65" t="str">
            <v xml:space="preserve">341.00 04           </v>
          </cell>
          <cell r="B65">
            <v>45627</v>
          </cell>
          <cell r="C65" t="str">
            <v xml:space="preserve">   VAR</v>
          </cell>
          <cell r="D65" t="str">
            <v xml:space="preserve">SQ   </v>
          </cell>
          <cell r="E65">
            <v>-8</v>
          </cell>
          <cell r="F65">
            <v>2363834.54</v>
          </cell>
          <cell r="G65">
            <v>1192803</v>
          </cell>
          <cell r="H65">
            <v>1360139</v>
          </cell>
          <cell r="I65">
            <v>90676</v>
          </cell>
          <cell r="J65">
            <v>3.84</v>
          </cell>
          <cell r="K65">
            <v>15</v>
          </cell>
          <cell r="L65" t="str">
            <v xml:space="preserve">      </v>
          </cell>
          <cell r="M65" t="str">
            <v xml:space="preserve">     </v>
          </cell>
          <cell r="N65">
            <v>0</v>
          </cell>
          <cell r="O65">
            <v>50.5</v>
          </cell>
          <cell r="P65">
            <v>17.2</v>
          </cell>
          <cell r="Q65">
            <v>1358065</v>
          </cell>
          <cell r="R65">
            <v>79710</v>
          </cell>
          <cell r="S65">
            <v>3.37</v>
          </cell>
        </row>
        <row r="66">
          <cell r="A66" t="str">
            <v xml:space="preserve">341.00 06           </v>
          </cell>
          <cell r="B66">
            <v>43800</v>
          </cell>
          <cell r="C66" t="str">
            <v xml:space="preserve">   VAR</v>
          </cell>
          <cell r="D66" t="str">
            <v xml:space="preserve">SQ   </v>
          </cell>
          <cell r="E66">
            <v>-15</v>
          </cell>
          <cell r="F66">
            <v>21158.93</v>
          </cell>
          <cell r="G66">
            <v>17845</v>
          </cell>
          <cell r="H66">
            <v>6487</v>
          </cell>
          <cell r="I66">
            <v>649</v>
          </cell>
          <cell r="J66">
            <v>3.07</v>
          </cell>
          <cell r="K66">
            <v>10</v>
          </cell>
          <cell r="L66" t="str">
            <v xml:space="preserve">      </v>
          </cell>
          <cell r="M66" t="str">
            <v xml:space="preserve">     </v>
          </cell>
          <cell r="N66">
            <v>0</v>
          </cell>
          <cell r="O66">
            <v>84.3</v>
          </cell>
          <cell r="P66">
            <v>35</v>
          </cell>
          <cell r="Q66">
            <v>18824</v>
          </cell>
          <cell r="R66">
            <v>551</v>
          </cell>
          <cell r="S66">
            <v>2.6</v>
          </cell>
        </row>
        <row r="67">
          <cell r="A67" t="str">
            <v xml:space="preserve">341.00 08           </v>
          </cell>
          <cell r="B67">
            <v>58045</v>
          </cell>
          <cell r="C67" t="str">
            <v xml:space="preserve">   VAR</v>
          </cell>
          <cell r="D67" t="str">
            <v xml:space="preserve">SQ   </v>
          </cell>
          <cell r="E67">
            <v>-3</v>
          </cell>
          <cell r="F67">
            <v>4736246.37</v>
          </cell>
          <cell r="G67">
            <v>11093</v>
          </cell>
          <cell r="H67">
            <v>4867241</v>
          </cell>
          <cell r="I67">
            <v>99331</v>
          </cell>
          <cell r="J67">
            <v>2.1</v>
          </cell>
          <cell r="K67">
            <v>49</v>
          </cell>
          <cell r="L67" t="str">
            <v xml:space="preserve">      </v>
          </cell>
          <cell r="M67" t="str">
            <v xml:space="preserve">     </v>
          </cell>
          <cell r="N67">
            <v>0</v>
          </cell>
          <cell r="O67">
            <v>0.2</v>
          </cell>
          <cell r="P67">
            <v>2</v>
          </cell>
          <cell r="Q67">
            <v>175256</v>
          </cell>
          <cell r="R67">
            <v>95971</v>
          </cell>
          <cell r="S67">
            <v>2.0299999999999998</v>
          </cell>
        </row>
        <row r="68">
          <cell r="A68" t="str">
            <v xml:space="preserve">341.00 09           </v>
          </cell>
          <cell r="B68">
            <v>48183</v>
          </cell>
          <cell r="C68" t="str">
            <v xml:space="preserve">   VAR</v>
          </cell>
          <cell r="D68" t="str">
            <v xml:space="preserve">SQ   </v>
          </cell>
          <cell r="E68">
            <v>-3</v>
          </cell>
          <cell r="F68">
            <v>1340880.04</v>
          </cell>
          <cell r="G68">
            <v>9608</v>
          </cell>
          <cell r="H68">
            <v>1371499</v>
          </cell>
          <cell r="I68">
            <v>62340</v>
          </cell>
          <cell r="J68">
            <v>4.6500000000000004</v>
          </cell>
          <cell r="K68">
            <v>22</v>
          </cell>
          <cell r="L68" t="str">
            <v xml:space="preserve">      </v>
          </cell>
          <cell r="M68" t="str">
            <v xml:space="preserve">     </v>
          </cell>
          <cell r="N68">
            <v>0</v>
          </cell>
          <cell r="O68">
            <v>0.7</v>
          </cell>
          <cell r="P68">
            <v>9.6</v>
          </cell>
          <cell r="Q68">
            <v>412769</v>
          </cell>
          <cell r="R68">
            <v>44054</v>
          </cell>
          <cell r="S68">
            <v>3.29</v>
          </cell>
        </row>
        <row r="69">
          <cell r="A69" t="str">
            <v xml:space="preserve">341.00 12           </v>
          </cell>
          <cell r="B69">
            <v>41609</v>
          </cell>
          <cell r="C69" t="str">
            <v xml:space="preserve">   VAR</v>
          </cell>
          <cell r="D69" t="str">
            <v xml:space="preserve">SQ   </v>
          </cell>
          <cell r="E69">
            <v>-22</v>
          </cell>
          <cell r="F69">
            <v>98991.11</v>
          </cell>
          <cell r="G69">
            <v>88365</v>
          </cell>
          <cell r="H69">
            <v>32403</v>
          </cell>
          <cell r="I69">
            <v>8102</v>
          </cell>
          <cell r="J69">
            <v>8.18</v>
          </cell>
          <cell r="K69">
            <v>4</v>
          </cell>
          <cell r="L69" t="str">
            <v xml:space="preserve">      </v>
          </cell>
          <cell r="M69" t="str">
            <v xml:space="preserve">     </v>
          </cell>
          <cell r="N69">
            <v>0</v>
          </cell>
          <cell r="O69">
            <v>89.3</v>
          </cell>
          <cell r="P69">
            <v>43.9</v>
          </cell>
          <cell r="Q69">
            <v>109291</v>
          </cell>
          <cell r="R69">
            <v>2867</v>
          </cell>
          <cell r="S69">
            <v>2.9</v>
          </cell>
        </row>
        <row r="70">
          <cell r="A70" t="str">
            <v xml:space="preserve">341.00 15           </v>
          </cell>
          <cell r="B70">
            <v>44166</v>
          </cell>
          <cell r="C70" t="str">
            <v xml:space="preserve">   VAR</v>
          </cell>
          <cell r="D70" t="str">
            <v xml:space="preserve">SQ   </v>
          </cell>
          <cell r="E70">
            <v>-17</v>
          </cell>
          <cell r="F70">
            <v>104549.52</v>
          </cell>
          <cell r="G70">
            <v>85427</v>
          </cell>
          <cell r="H70">
            <v>36896</v>
          </cell>
          <cell r="I70">
            <v>3354</v>
          </cell>
          <cell r="J70">
            <v>3.21</v>
          </cell>
          <cell r="K70">
            <v>11</v>
          </cell>
          <cell r="L70" t="str">
            <v xml:space="preserve">      </v>
          </cell>
          <cell r="M70" t="str">
            <v xml:space="preserve">     </v>
          </cell>
          <cell r="N70">
            <v>0</v>
          </cell>
          <cell r="O70">
            <v>81.7</v>
          </cell>
          <cell r="P70">
            <v>39.4</v>
          </cell>
          <cell r="Q70">
            <v>95596</v>
          </cell>
          <cell r="R70">
            <v>2430</v>
          </cell>
          <cell r="S70">
            <v>2.3199999999999998</v>
          </cell>
        </row>
        <row r="71">
          <cell r="A71" t="str">
            <v xml:space="preserve">341.00 16           </v>
          </cell>
          <cell r="B71">
            <v>40513</v>
          </cell>
          <cell r="C71" t="str">
            <v xml:space="preserve">   VAR</v>
          </cell>
          <cell r="D71" t="str">
            <v xml:space="preserve">SQ   </v>
          </cell>
          <cell r="E71">
            <v>-23</v>
          </cell>
          <cell r="F71">
            <v>28437.360000000001</v>
          </cell>
          <cell r="G71">
            <v>17110</v>
          </cell>
          <cell r="H71">
            <v>17868</v>
          </cell>
          <cell r="I71">
            <v>17868</v>
          </cell>
          <cell r="J71">
            <v>62.83</v>
          </cell>
          <cell r="K71">
            <v>1</v>
          </cell>
          <cell r="L71" t="str">
            <v xml:space="preserve">      </v>
          </cell>
          <cell r="M71" t="str">
            <v xml:space="preserve">     </v>
          </cell>
          <cell r="N71">
            <v>0</v>
          </cell>
          <cell r="O71">
            <v>60.2</v>
          </cell>
          <cell r="P71">
            <v>26.7</v>
          </cell>
          <cell r="Q71">
            <v>33542</v>
          </cell>
          <cell r="R71">
            <v>1437</v>
          </cell>
          <cell r="S71">
            <v>5.05</v>
          </cell>
        </row>
        <row r="72">
          <cell r="A72" t="str">
            <v xml:space="preserve">341.00 41           </v>
          </cell>
          <cell r="B72">
            <v>52566</v>
          </cell>
          <cell r="C72" t="str">
            <v xml:space="preserve">   VAR</v>
          </cell>
          <cell r="D72" t="str">
            <v xml:space="preserve">SQ   </v>
          </cell>
          <cell r="E72">
            <v>-2</v>
          </cell>
          <cell r="F72">
            <v>33136575.030000001</v>
          </cell>
          <cell r="G72">
            <v>1216077</v>
          </cell>
          <cell r="H72">
            <v>32583229</v>
          </cell>
          <cell r="I72">
            <v>958331</v>
          </cell>
          <cell r="J72">
            <v>2.89</v>
          </cell>
          <cell r="K72">
            <v>34</v>
          </cell>
          <cell r="L72" t="str">
            <v xml:space="preserve">      </v>
          </cell>
          <cell r="M72" t="str">
            <v xml:space="preserve">     </v>
          </cell>
          <cell r="N72">
            <v>0</v>
          </cell>
          <cell r="O72">
            <v>3.7</v>
          </cell>
          <cell r="P72">
            <v>1.4</v>
          </cell>
          <cell r="Q72">
            <v>1369247</v>
          </cell>
          <cell r="R72">
            <v>954880</v>
          </cell>
          <cell r="S72">
            <v>2.88</v>
          </cell>
        </row>
        <row r="73">
          <cell r="A73" t="str">
            <v xml:space="preserve">342.00 01           </v>
          </cell>
          <cell r="B73">
            <v>50010</v>
          </cell>
          <cell r="C73" t="str">
            <v xml:space="preserve">   VAR</v>
          </cell>
          <cell r="D73" t="str">
            <v xml:space="preserve">SQ   </v>
          </cell>
          <cell r="E73">
            <v>-20</v>
          </cell>
          <cell r="F73">
            <v>37723.83</v>
          </cell>
          <cell r="G73">
            <v>17844</v>
          </cell>
          <cell r="H73">
            <v>27425</v>
          </cell>
          <cell r="I73">
            <v>1016</v>
          </cell>
          <cell r="J73">
            <v>2.69</v>
          </cell>
          <cell r="K73">
            <v>27</v>
          </cell>
          <cell r="L73" t="str">
            <v xml:space="preserve">      </v>
          </cell>
          <cell r="M73" t="str">
            <v xml:space="preserve">     </v>
          </cell>
          <cell r="N73">
            <v>0</v>
          </cell>
          <cell r="O73">
            <v>47.3</v>
          </cell>
          <cell r="P73">
            <v>33.200000000000003</v>
          </cell>
          <cell r="Q73">
            <v>24710</v>
          </cell>
          <cell r="R73">
            <v>761</v>
          </cell>
          <cell r="S73">
            <v>2.02</v>
          </cell>
        </row>
        <row r="74">
          <cell r="A74" t="str">
            <v xml:space="preserve">342.00 02           </v>
          </cell>
          <cell r="B74">
            <v>43800</v>
          </cell>
          <cell r="C74" t="str">
            <v xml:space="preserve">   VAR</v>
          </cell>
          <cell r="D74" t="str">
            <v xml:space="preserve">SQ   </v>
          </cell>
          <cell r="E74">
            <v>-22</v>
          </cell>
          <cell r="F74">
            <v>7707.85</v>
          </cell>
          <cell r="G74">
            <v>5187</v>
          </cell>
          <cell r="H74">
            <v>4217</v>
          </cell>
          <cell r="I74">
            <v>422</v>
          </cell>
          <cell r="J74">
            <v>5.47</v>
          </cell>
          <cell r="K74">
            <v>10</v>
          </cell>
          <cell r="L74" t="str">
            <v xml:space="preserve">      </v>
          </cell>
          <cell r="M74" t="str">
            <v xml:space="preserve">     </v>
          </cell>
          <cell r="N74">
            <v>0</v>
          </cell>
          <cell r="O74">
            <v>67.3</v>
          </cell>
          <cell r="P74">
            <v>47.2</v>
          </cell>
          <cell r="Q74">
            <v>7758</v>
          </cell>
          <cell r="R74">
            <v>165</v>
          </cell>
          <cell r="S74">
            <v>2.14</v>
          </cell>
        </row>
        <row r="75">
          <cell r="A75" t="str">
            <v xml:space="preserve">342.00 03           </v>
          </cell>
          <cell r="B75">
            <v>45627</v>
          </cell>
          <cell r="C75" t="str">
            <v xml:space="preserve">   VAR</v>
          </cell>
          <cell r="D75" t="str">
            <v xml:space="preserve">SQ   </v>
          </cell>
          <cell r="E75">
            <v>-7</v>
          </cell>
          <cell r="F75">
            <v>5063651.29</v>
          </cell>
          <cell r="G75">
            <v>2798834</v>
          </cell>
          <cell r="H75">
            <v>2619272</v>
          </cell>
          <cell r="I75">
            <v>174619</v>
          </cell>
          <cell r="J75">
            <v>3.45</v>
          </cell>
          <cell r="K75">
            <v>15</v>
          </cell>
          <cell r="L75" t="str">
            <v xml:space="preserve">      </v>
          </cell>
          <cell r="M75" t="str">
            <v xml:space="preserve">     </v>
          </cell>
          <cell r="N75">
            <v>0</v>
          </cell>
          <cell r="O75">
            <v>55.3</v>
          </cell>
          <cell r="P75">
            <v>16.3</v>
          </cell>
          <cell r="Q75">
            <v>2805023</v>
          </cell>
          <cell r="R75">
            <v>174297</v>
          </cell>
          <cell r="S75">
            <v>3.44</v>
          </cell>
        </row>
        <row r="76">
          <cell r="A76" t="str">
            <v xml:space="preserve">342.00 04           </v>
          </cell>
          <cell r="B76">
            <v>45627</v>
          </cell>
          <cell r="C76" t="str">
            <v xml:space="preserve">   VAR</v>
          </cell>
          <cell r="D76" t="str">
            <v xml:space="preserve">SQ   </v>
          </cell>
          <cell r="E76">
            <v>-8</v>
          </cell>
          <cell r="F76">
            <v>5043601.9800000004</v>
          </cell>
          <cell r="G76">
            <v>2792373</v>
          </cell>
          <cell r="H76">
            <v>2654717</v>
          </cell>
          <cell r="I76">
            <v>176982</v>
          </cell>
          <cell r="J76">
            <v>3.51</v>
          </cell>
          <cell r="K76">
            <v>15</v>
          </cell>
          <cell r="L76" t="str">
            <v xml:space="preserve">      </v>
          </cell>
          <cell r="M76" t="str">
            <v xml:space="preserve">     </v>
          </cell>
          <cell r="N76">
            <v>0</v>
          </cell>
          <cell r="O76">
            <v>55.4</v>
          </cell>
          <cell r="P76">
            <v>16.3</v>
          </cell>
          <cell r="Q76">
            <v>2825429</v>
          </cell>
          <cell r="R76">
            <v>174869</v>
          </cell>
          <cell r="S76">
            <v>3.47</v>
          </cell>
        </row>
        <row r="77">
          <cell r="A77" t="str">
            <v xml:space="preserve">342.00 06           </v>
          </cell>
          <cell r="B77">
            <v>43800</v>
          </cell>
          <cell r="C77" t="str">
            <v xml:space="preserve">   VAR</v>
          </cell>
          <cell r="D77" t="str">
            <v xml:space="preserve">SQ   </v>
          </cell>
          <cell r="E77">
            <v>-15</v>
          </cell>
          <cell r="F77">
            <v>24053.31</v>
          </cell>
          <cell r="G77">
            <v>23370</v>
          </cell>
          <cell r="H77">
            <v>4291</v>
          </cell>
          <cell r="I77">
            <v>429</v>
          </cell>
          <cell r="J77">
            <v>1.78</v>
          </cell>
          <cell r="K77">
            <v>10</v>
          </cell>
          <cell r="L77" t="str">
            <v xml:space="preserve">      </v>
          </cell>
          <cell r="M77" t="str">
            <v xml:space="preserve">     </v>
          </cell>
          <cell r="N77">
            <v>0</v>
          </cell>
          <cell r="O77">
            <v>97.2</v>
          </cell>
          <cell r="P77">
            <v>40.5</v>
          </cell>
          <cell r="Q77">
            <v>22184</v>
          </cell>
          <cell r="R77">
            <v>548</v>
          </cell>
          <cell r="S77">
            <v>2.2799999999999998</v>
          </cell>
        </row>
        <row r="78">
          <cell r="A78" t="str">
            <v xml:space="preserve">342.00 08           </v>
          </cell>
          <cell r="B78">
            <v>50740</v>
          </cell>
          <cell r="C78" t="str">
            <v xml:space="preserve">   VAR</v>
          </cell>
          <cell r="D78" t="str">
            <v xml:space="preserve">SQ   </v>
          </cell>
          <cell r="E78">
            <v>-3</v>
          </cell>
          <cell r="F78">
            <v>46005.34</v>
          </cell>
          <cell r="G78">
            <v>283</v>
          </cell>
          <cell r="H78">
            <v>47103</v>
          </cell>
          <cell r="I78">
            <v>1623</v>
          </cell>
          <cell r="J78">
            <v>3.53</v>
          </cell>
          <cell r="K78">
            <v>29</v>
          </cell>
          <cell r="L78" t="str">
            <v xml:space="preserve">      </v>
          </cell>
          <cell r="M78" t="str">
            <v xml:space="preserve">     </v>
          </cell>
          <cell r="N78">
            <v>0</v>
          </cell>
          <cell r="O78">
            <v>0.6</v>
          </cell>
          <cell r="P78">
            <v>19.7</v>
          </cell>
          <cell r="Q78">
            <v>14446</v>
          </cell>
          <cell r="R78">
            <v>1136</v>
          </cell>
          <cell r="S78">
            <v>2.4700000000000002</v>
          </cell>
        </row>
        <row r="79">
          <cell r="A79" t="str">
            <v xml:space="preserve">342.00 09           </v>
          </cell>
          <cell r="B79">
            <v>48183</v>
          </cell>
          <cell r="C79" t="str">
            <v xml:space="preserve">   VAR</v>
          </cell>
          <cell r="D79" t="str">
            <v xml:space="preserve">SQ   </v>
          </cell>
          <cell r="E79">
            <v>-3</v>
          </cell>
          <cell r="F79">
            <v>1183473.1599999999</v>
          </cell>
          <cell r="G79">
            <v>739705</v>
          </cell>
          <cell r="H79">
            <v>479272</v>
          </cell>
          <cell r="I79">
            <v>21786</v>
          </cell>
          <cell r="J79">
            <v>1.84</v>
          </cell>
          <cell r="K79">
            <v>22</v>
          </cell>
          <cell r="L79" t="str">
            <v xml:space="preserve">      </v>
          </cell>
          <cell r="M79" t="str">
            <v xml:space="preserve">     </v>
          </cell>
          <cell r="N79">
            <v>0</v>
          </cell>
          <cell r="O79">
            <v>62.5</v>
          </cell>
          <cell r="P79">
            <v>8.6</v>
          </cell>
          <cell r="Q79">
            <v>341870</v>
          </cell>
          <cell r="R79">
            <v>39891</v>
          </cell>
          <cell r="S79">
            <v>3.37</v>
          </cell>
        </row>
        <row r="80">
          <cell r="A80" t="str">
            <v xml:space="preserve">342.00 12           </v>
          </cell>
          <cell r="B80">
            <v>41609</v>
          </cell>
          <cell r="C80" t="str">
            <v xml:space="preserve">   VAR</v>
          </cell>
          <cell r="D80" t="str">
            <v xml:space="preserve">SQ   </v>
          </cell>
          <cell r="E80">
            <v>-22</v>
          </cell>
          <cell r="F80">
            <v>82028.240000000005</v>
          </cell>
          <cell r="G80">
            <v>42265</v>
          </cell>
          <cell r="H80">
            <v>57810</v>
          </cell>
          <cell r="I80">
            <v>14454</v>
          </cell>
          <cell r="J80">
            <v>17.62</v>
          </cell>
          <cell r="K80">
            <v>4</v>
          </cell>
          <cell r="L80" t="str">
            <v xml:space="preserve">      </v>
          </cell>
          <cell r="M80" t="str">
            <v xml:space="preserve">     </v>
          </cell>
          <cell r="N80">
            <v>0</v>
          </cell>
          <cell r="O80">
            <v>51.5</v>
          </cell>
          <cell r="P80">
            <v>26</v>
          </cell>
          <cell r="Q80">
            <v>84790</v>
          </cell>
          <cell r="R80">
            <v>3822</v>
          </cell>
          <cell r="S80">
            <v>4.66</v>
          </cell>
        </row>
        <row r="81">
          <cell r="A81" t="str">
            <v xml:space="preserve">342.00 16           </v>
          </cell>
          <cell r="B81">
            <v>40513</v>
          </cell>
          <cell r="C81" t="str">
            <v xml:space="preserve">   VAR</v>
          </cell>
          <cell r="D81" t="str">
            <v xml:space="preserve">SQ   </v>
          </cell>
          <cell r="E81">
            <v>-23</v>
          </cell>
          <cell r="F81">
            <v>38485.47</v>
          </cell>
          <cell r="G81">
            <v>21205</v>
          </cell>
          <cell r="H81">
            <v>26132</v>
          </cell>
          <cell r="I81">
            <v>26132</v>
          </cell>
          <cell r="J81">
            <v>67.900000000000006</v>
          </cell>
          <cell r="K81">
            <v>1</v>
          </cell>
          <cell r="L81" t="str">
            <v xml:space="preserve">      </v>
          </cell>
          <cell r="M81" t="str">
            <v xml:space="preserve">     </v>
          </cell>
          <cell r="N81">
            <v>0</v>
          </cell>
          <cell r="O81">
            <v>55.1</v>
          </cell>
          <cell r="P81">
            <v>38.6</v>
          </cell>
          <cell r="Q81">
            <v>46128</v>
          </cell>
          <cell r="R81">
            <v>1209</v>
          </cell>
          <cell r="S81">
            <v>3.14</v>
          </cell>
        </row>
        <row r="82">
          <cell r="A82" t="str">
            <v xml:space="preserve">342.00 41           </v>
          </cell>
          <cell r="B82">
            <v>52566</v>
          </cell>
          <cell r="C82" t="str">
            <v xml:space="preserve">   VAR</v>
          </cell>
          <cell r="D82" t="str">
            <v xml:space="preserve">SQ   </v>
          </cell>
          <cell r="E82">
            <v>-2</v>
          </cell>
          <cell r="F82">
            <v>99032245.609999999</v>
          </cell>
          <cell r="G82">
            <v>3901879</v>
          </cell>
          <cell r="H82">
            <v>97111012</v>
          </cell>
          <cell r="I82">
            <v>2856206</v>
          </cell>
          <cell r="J82">
            <v>2.88</v>
          </cell>
          <cell r="K82">
            <v>34</v>
          </cell>
          <cell r="L82" t="str">
            <v xml:space="preserve">      </v>
          </cell>
          <cell r="M82" t="str">
            <v xml:space="preserve">     </v>
          </cell>
          <cell r="N82">
            <v>0</v>
          </cell>
          <cell r="O82">
            <v>3.9</v>
          </cell>
          <cell r="P82">
            <v>1.5</v>
          </cell>
          <cell r="Q82">
            <v>4272845</v>
          </cell>
          <cell r="R82">
            <v>2848564</v>
          </cell>
          <cell r="S82">
            <v>2.88</v>
          </cell>
        </row>
        <row r="83">
          <cell r="A83" t="str">
            <v xml:space="preserve">343.00 03           </v>
          </cell>
          <cell r="B83">
            <v>45627</v>
          </cell>
          <cell r="C83" t="str">
            <v xml:space="preserve">   VAR</v>
          </cell>
          <cell r="D83" t="str">
            <v xml:space="preserve">SQ   </v>
          </cell>
          <cell r="E83">
            <v>-7</v>
          </cell>
          <cell r="F83">
            <v>11149534.949999999</v>
          </cell>
          <cell r="G83">
            <v>5855084</v>
          </cell>
          <cell r="H83">
            <v>6074918</v>
          </cell>
          <cell r="I83">
            <v>404994</v>
          </cell>
          <cell r="J83">
            <v>3.63</v>
          </cell>
          <cell r="K83">
            <v>15</v>
          </cell>
          <cell r="L83" t="str">
            <v xml:space="preserve">      </v>
          </cell>
          <cell r="M83" t="str">
            <v xml:space="preserve">     </v>
          </cell>
          <cell r="N83">
            <v>0</v>
          </cell>
          <cell r="O83">
            <v>52.5</v>
          </cell>
          <cell r="P83">
            <v>16.3</v>
          </cell>
          <cell r="Q83">
            <v>6200504</v>
          </cell>
          <cell r="R83">
            <v>382165</v>
          </cell>
          <cell r="S83">
            <v>3.43</v>
          </cell>
        </row>
        <row r="84">
          <cell r="A84" t="str">
            <v xml:space="preserve">343.00 04           </v>
          </cell>
          <cell r="B84">
            <v>45627</v>
          </cell>
          <cell r="C84" t="str">
            <v xml:space="preserve">   VAR</v>
          </cell>
          <cell r="D84" t="str">
            <v xml:space="preserve">SQ   </v>
          </cell>
          <cell r="E84">
            <v>-8</v>
          </cell>
          <cell r="F84">
            <v>11036607.75</v>
          </cell>
          <cell r="G84">
            <v>5849970</v>
          </cell>
          <cell r="H84">
            <v>6069566</v>
          </cell>
          <cell r="I84">
            <v>404638</v>
          </cell>
          <cell r="J84">
            <v>3.67</v>
          </cell>
          <cell r="K84">
            <v>15</v>
          </cell>
          <cell r="L84" t="str">
            <v xml:space="preserve">      </v>
          </cell>
          <cell r="M84" t="str">
            <v xml:space="preserve">     </v>
          </cell>
          <cell r="N84">
            <v>0</v>
          </cell>
          <cell r="O84">
            <v>53</v>
          </cell>
          <cell r="P84">
            <v>16.3</v>
          </cell>
          <cell r="Q84">
            <v>6195057</v>
          </cell>
          <cell r="R84">
            <v>381830</v>
          </cell>
          <cell r="S84">
            <v>3.46</v>
          </cell>
        </row>
        <row r="85">
          <cell r="A85" t="str">
            <v xml:space="preserve">343.00 09           </v>
          </cell>
          <cell r="B85">
            <v>48183</v>
          </cell>
          <cell r="C85" t="str">
            <v xml:space="preserve">   VAR</v>
          </cell>
          <cell r="D85" t="str">
            <v xml:space="preserve">SQ   </v>
          </cell>
          <cell r="E85">
            <v>-3</v>
          </cell>
          <cell r="F85">
            <v>152110.44</v>
          </cell>
          <cell r="G85">
            <v>127114</v>
          </cell>
          <cell r="H85">
            <v>29560</v>
          </cell>
          <cell r="I85">
            <v>1344</v>
          </cell>
          <cell r="J85">
            <v>0.88</v>
          </cell>
          <cell r="K85">
            <v>22</v>
          </cell>
          <cell r="L85" t="str">
            <v xml:space="preserve">      </v>
          </cell>
          <cell r="M85" t="str">
            <v xml:space="preserve">     </v>
          </cell>
          <cell r="N85">
            <v>0</v>
          </cell>
          <cell r="O85">
            <v>83.6</v>
          </cell>
          <cell r="P85">
            <v>12.5</v>
          </cell>
          <cell r="Q85">
            <v>56763</v>
          </cell>
          <cell r="R85">
            <v>4544</v>
          </cell>
          <cell r="S85">
            <v>2.99</v>
          </cell>
        </row>
        <row r="86">
          <cell r="A86" t="str">
            <v xml:space="preserve">344.00 01           </v>
          </cell>
          <cell r="B86">
            <v>50010</v>
          </cell>
          <cell r="C86" t="str">
            <v xml:space="preserve">   VAR</v>
          </cell>
          <cell r="D86" t="str">
            <v xml:space="preserve">SQ   </v>
          </cell>
          <cell r="E86">
            <v>-20</v>
          </cell>
          <cell r="F86">
            <v>905282.04</v>
          </cell>
          <cell r="G86">
            <v>647171</v>
          </cell>
          <cell r="H86">
            <v>439167</v>
          </cell>
          <cell r="I86">
            <v>16264</v>
          </cell>
          <cell r="J86">
            <v>1.8</v>
          </cell>
          <cell r="K86">
            <v>27</v>
          </cell>
          <cell r="L86" t="str">
            <v xml:space="preserve">      </v>
          </cell>
          <cell r="M86" t="str">
            <v xml:space="preserve">     </v>
          </cell>
          <cell r="N86">
            <v>0</v>
          </cell>
          <cell r="O86">
            <v>71.5</v>
          </cell>
          <cell r="P86">
            <v>31.2</v>
          </cell>
          <cell r="Q86">
            <v>472219</v>
          </cell>
          <cell r="R86">
            <v>22724</v>
          </cell>
          <cell r="S86">
            <v>2.5099999999999998</v>
          </cell>
        </row>
        <row r="87">
          <cell r="A87" t="str">
            <v xml:space="preserve">344.00 02           </v>
          </cell>
          <cell r="B87">
            <v>49644</v>
          </cell>
          <cell r="C87" t="str">
            <v xml:space="preserve">   VAR</v>
          </cell>
          <cell r="D87" t="str">
            <v xml:space="preserve">SQ   </v>
          </cell>
          <cell r="E87">
            <v>-22</v>
          </cell>
          <cell r="F87">
            <v>606803.56999999995</v>
          </cell>
          <cell r="G87">
            <v>511143</v>
          </cell>
          <cell r="H87">
            <v>229158</v>
          </cell>
          <cell r="I87">
            <v>8816</v>
          </cell>
          <cell r="J87">
            <v>1.45</v>
          </cell>
          <cell r="K87">
            <v>26</v>
          </cell>
          <cell r="L87" t="str">
            <v xml:space="preserve">      </v>
          </cell>
          <cell r="M87" t="str">
            <v xml:space="preserve">     </v>
          </cell>
          <cell r="N87">
            <v>0</v>
          </cell>
          <cell r="O87">
            <v>84.2</v>
          </cell>
          <cell r="P87">
            <v>37.299999999999997</v>
          </cell>
          <cell r="Q87">
            <v>387101</v>
          </cell>
          <cell r="R87">
            <v>13578</v>
          </cell>
          <cell r="S87">
            <v>2.2400000000000002</v>
          </cell>
        </row>
        <row r="88">
          <cell r="A88" t="str">
            <v xml:space="preserve">344.00 03           </v>
          </cell>
          <cell r="B88">
            <v>45627</v>
          </cell>
          <cell r="C88" t="str">
            <v xml:space="preserve">   VAR</v>
          </cell>
          <cell r="D88" t="str">
            <v xml:space="preserve">SQ   </v>
          </cell>
          <cell r="E88">
            <v>-7</v>
          </cell>
          <cell r="F88">
            <v>9936312.9299999997</v>
          </cell>
          <cell r="G88">
            <v>3281749</v>
          </cell>
          <cell r="H88">
            <v>7350106</v>
          </cell>
          <cell r="I88">
            <v>490008</v>
          </cell>
          <cell r="J88">
            <v>4.93</v>
          </cell>
          <cell r="K88">
            <v>15</v>
          </cell>
          <cell r="L88" t="str">
            <v xml:space="preserve">      </v>
          </cell>
          <cell r="M88" t="str">
            <v xml:space="preserve">     </v>
          </cell>
          <cell r="N88">
            <v>0</v>
          </cell>
          <cell r="O88">
            <v>33</v>
          </cell>
          <cell r="P88">
            <v>11.9</v>
          </cell>
          <cell r="Q88">
            <v>4596828</v>
          </cell>
          <cell r="R88">
            <v>402660</v>
          </cell>
          <cell r="S88">
            <v>4.05</v>
          </cell>
        </row>
        <row r="89">
          <cell r="A89" t="str">
            <v xml:space="preserve">344.00 04           </v>
          </cell>
          <cell r="B89">
            <v>45627</v>
          </cell>
          <cell r="C89" t="str">
            <v xml:space="preserve">   VAR</v>
          </cell>
          <cell r="D89" t="str">
            <v xml:space="preserve">SQ   </v>
          </cell>
          <cell r="E89">
            <v>-8</v>
          </cell>
          <cell r="F89">
            <v>5602202.9900000002</v>
          </cell>
          <cell r="G89">
            <v>2205093</v>
          </cell>
          <cell r="H89">
            <v>3845287</v>
          </cell>
          <cell r="I89">
            <v>256353</v>
          </cell>
          <cell r="J89">
            <v>4.58</v>
          </cell>
          <cell r="K89">
            <v>15</v>
          </cell>
          <cell r="L89" t="str">
            <v xml:space="preserve">      </v>
          </cell>
          <cell r="M89" t="str">
            <v xml:space="preserve">     </v>
          </cell>
          <cell r="N89">
            <v>0</v>
          </cell>
          <cell r="O89">
            <v>39.4</v>
          </cell>
          <cell r="P89">
            <v>14.2</v>
          </cell>
          <cell r="Q89">
            <v>2877831</v>
          </cell>
          <cell r="R89">
            <v>211536</v>
          </cell>
          <cell r="S89">
            <v>3.78</v>
          </cell>
        </row>
        <row r="90">
          <cell r="A90" t="str">
            <v xml:space="preserve">344.00 06           </v>
          </cell>
          <cell r="B90">
            <v>43800</v>
          </cell>
          <cell r="C90" t="str">
            <v xml:space="preserve">   VAR</v>
          </cell>
          <cell r="D90" t="str">
            <v xml:space="preserve">SQ   </v>
          </cell>
          <cell r="E90">
            <v>-15</v>
          </cell>
          <cell r="F90">
            <v>594812.57999999996</v>
          </cell>
          <cell r="G90">
            <v>471951</v>
          </cell>
          <cell r="H90">
            <v>212083</v>
          </cell>
          <cell r="I90">
            <v>21209</v>
          </cell>
          <cell r="J90">
            <v>3.57</v>
          </cell>
          <cell r="K90">
            <v>10</v>
          </cell>
          <cell r="L90" t="str">
            <v xml:space="preserve">      </v>
          </cell>
          <cell r="M90" t="str">
            <v xml:space="preserve">     </v>
          </cell>
          <cell r="N90">
            <v>0</v>
          </cell>
          <cell r="O90">
            <v>79.3</v>
          </cell>
          <cell r="P90">
            <v>35.9</v>
          </cell>
          <cell r="Q90">
            <v>526109</v>
          </cell>
          <cell r="R90">
            <v>15796</v>
          </cell>
          <cell r="S90">
            <v>2.66</v>
          </cell>
        </row>
        <row r="91">
          <cell r="A91" t="str">
            <v xml:space="preserve">344.00 08           </v>
          </cell>
          <cell r="B91">
            <v>50740</v>
          </cell>
          <cell r="C91" t="str">
            <v xml:space="preserve">   VAR</v>
          </cell>
          <cell r="D91" t="str">
            <v xml:space="preserve">SQ   </v>
          </cell>
          <cell r="E91">
            <v>-3</v>
          </cell>
          <cell r="F91">
            <v>9090299.7699999996</v>
          </cell>
          <cell r="G91">
            <v>-279700</v>
          </cell>
          <cell r="H91">
            <v>9642709</v>
          </cell>
          <cell r="I91">
            <v>332507</v>
          </cell>
          <cell r="J91">
            <v>3.66</v>
          </cell>
          <cell r="K91">
            <v>29</v>
          </cell>
          <cell r="L91" t="str">
            <v xml:space="preserve">      </v>
          </cell>
          <cell r="M91" t="str">
            <v xml:space="preserve">     </v>
          </cell>
          <cell r="N91">
            <v>0</v>
          </cell>
          <cell r="O91">
            <v>-3.1</v>
          </cell>
          <cell r="P91">
            <v>1.5</v>
          </cell>
          <cell r="Q91">
            <v>460660</v>
          </cell>
          <cell r="R91">
            <v>307107</v>
          </cell>
          <cell r="S91">
            <v>3.38</v>
          </cell>
        </row>
        <row r="92">
          <cell r="A92" t="str">
            <v xml:space="preserve">344.00 09           </v>
          </cell>
          <cell r="B92">
            <v>48183</v>
          </cell>
          <cell r="C92" t="str">
            <v xml:space="preserve">   VAR</v>
          </cell>
          <cell r="D92" t="str">
            <v xml:space="preserve">SQ   </v>
          </cell>
          <cell r="E92">
            <v>-3</v>
          </cell>
          <cell r="F92">
            <v>37664577.969999999</v>
          </cell>
          <cell r="G92">
            <v>12995783</v>
          </cell>
          <cell r="H92">
            <v>25798733</v>
          </cell>
          <cell r="I92">
            <v>1172669</v>
          </cell>
          <cell r="J92">
            <v>3.11</v>
          </cell>
          <cell r="K92">
            <v>22</v>
          </cell>
          <cell r="L92" t="str">
            <v xml:space="preserve">      </v>
          </cell>
          <cell r="M92" t="str">
            <v xml:space="preserve">     </v>
          </cell>
          <cell r="N92">
            <v>0</v>
          </cell>
          <cell r="O92">
            <v>34.5</v>
          </cell>
          <cell r="P92">
            <v>9</v>
          </cell>
          <cell r="Q92">
            <v>10406682</v>
          </cell>
          <cell r="R92">
            <v>1291252</v>
          </cell>
          <cell r="S92">
            <v>3.43</v>
          </cell>
        </row>
        <row r="93">
          <cell r="A93" t="str">
            <v xml:space="preserve">344.00 12           </v>
          </cell>
          <cell r="B93">
            <v>41609</v>
          </cell>
          <cell r="C93" t="str">
            <v xml:space="preserve">   VAR</v>
          </cell>
          <cell r="D93" t="str">
            <v xml:space="preserve">SQ   </v>
          </cell>
          <cell r="E93">
            <v>-22</v>
          </cell>
          <cell r="F93">
            <v>1641872.88</v>
          </cell>
          <cell r="G93">
            <v>1695571</v>
          </cell>
          <cell r="H93">
            <v>307512</v>
          </cell>
          <cell r="I93">
            <v>76880</v>
          </cell>
          <cell r="J93">
            <v>4.68</v>
          </cell>
          <cell r="K93">
            <v>4</v>
          </cell>
          <cell r="L93" t="str">
            <v xml:space="preserve">      </v>
          </cell>
          <cell r="M93" t="str">
            <v xml:space="preserve">     </v>
          </cell>
          <cell r="N93">
            <v>0</v>
          </cell>
          <cell r="O93">
            <v>103.3</v>
          </cell>
          <cell r="P93">
            <v>41</v>
          </cell>
          <cell r="Q93">
            <v>1805542</v>
          </cell>
          <cell r="R93">
            <v>49342</v>
          </cell>
          <cell r="S93">
            <v>3.01</v>
          </cell>
        </row>
        <row r="94">
          <cell r="A94" t="str">
            <v xml:space="preserve">344.00 15           </v>
          </cell>
          <cell r="B94">
            <v>44166</v>
          </cell>
          <cell r="C94" t="str">
            <v xml:space="preserve">   VAR</v>
          </cell>
          <cell r="D94" t="str">
            <v xml:space="preserve">SQ   </v>
          </cell>
          <cell r="E94">
            <v>-17</v>
          </cell>
          <cell r="F94">
            <v>1707684.75</v>
          </cell>
          <cell r="G94">
            <v>1423820</v>
          </cell>
          <cell r="H94">
            <v>574172</v>
          </cell>
          <cell r="I94">
            <v>52197</v>
          </cell>
          <cell r="J94">
            <v>3.06</v>
          </cell>
          <cell r="K94">
            <v>11</v>
          </cell>
          <cell r="L94" t="str">
            <v xml:space="preserve">      </v>
          </cell>
          <cell r="M94" t="str">
            <v xml:space="preserve">     </v>
          </cell>
          <cell r="N94">
            <v>0</v>
          </cell>
          <cell r="O94">
            <v>83.4</v>
          </cell>
          <cell r="P94">
            <v>37.4</v>
          </cell>
          <cell r="Q94">
            <v>1530543</v>
          </cell>
          <cell r="R94">
            <v>42497</v>
          </cell>
          <cell r="S94">
            <v>2.4900000000000002</v>
          </cell>
        </row>
        <row r="95">
          <cell r="A95" t="str">
            <v xml:space="preserve">344.00 16           </v>
          </cell>
          <cell r="B95">
            <v>40513</v>
          </cell>
          <cell r="C95" t="str">
            <v xml:space="preserve">   VAR</v>
          </cell>
          <cell r="D95" t="str">
            <v xml:space="preserve">SQ   </v>
          </cell>
          <cell r="E95">
            <v>-23</v>
          </cell>
          <cell r="F95">
            <v>709282.64</v>
          </cell>
          <cell r="G95">
            <v>547676</v>
          </cell>
          <cell r="H95">
            <v>324742</v>
          </cell>
          <cell r="I95">
            <v>324742</v>
          </cell>
          <cell r="J95">
            <v>45.78</v>
          </cell>
          <cell r="K95">
            <v>1</v>
          </cell>
          <cell r="L95" t="str">
            <v xml:space="preserve">      </v>
          </cell>
          <cell r="M95" t="str">
            <v xml:space="preserve">     </v>
          </cell>
          <cell r="N95">
            <v>0</v>
          </cell>
          <cell r="O95">
            <v>77.2</v>
          </cell>
          <cell r="P95">
            <v>34.299999999999997</v>
          </cell>
          <cell r="Q95">
            <v>817047</v>
          </cell>
          <cell r="R95">
            <v>55372</v>
          </cell>
          <cell r="S95">
            <v>7.81</v>
          </cell>
        </row>
        <row r="96">
          <cell r="A96" t="str">
            <v xml:space="preserve">344.00 41           </v>
          </cell>
          <cell r="B96">
            <v>52566</v>
          </cell>
          <cell r="C96" t="str">
            <v xml:space="preserve">   VAR</v>
          </cell>
          <cell r="D96" t="str">
            <v xml:space="preserve">SQ   </v>
          </cell>
          <cell r="E96">
            <v>-2</v>
          </cell>
          <cell r="F96">
            <v>257843197.40000001</v>
          </cell>
          <cell r="G96">
            <v>11263836</v>
          </cell>
          <cell r="H96">
            <v>251736225</v>
          </cell>
          <cell r="I96">
            <v>7404007</v>
          </cell>
          <cell r="J96">
            <v>2.87</v>
          </cell>
          <cell r="K96">
            <v>34</v>
          </cell>
          <cell r="L96" t="str">
            <v xml:space="preserve">      </v>
          </cell>
          <cell r="M96" t="str">
            <v xml:space="preserve">     </v>
          </cell>
          <cell r="N96">
            <v>0</v>
          </cell>
          <cell r="O96">
            <v>4.4000000000000004</v>
          </cell>
          <cell r="P96">
            <v>1.5</v>
          </cell>
          <cell r="Q96">
            <v>11121942</v>
          </cell>
          <cell r="R96">
            <v>7416685</v>
          </cell>
          <cell r="S96">
            <v>2.88</v>
          </cell>
        </row>
        <row r="97">
          <cell r="A97" t="str">
            <v xml:space="preserve">345.00 01           </v>
          </cell>
          <cell r="B97">
            <v>50010</v>
          </cell>
          <cell r="C97" t="str">
            <v xml:space="preserve">   VAR</v>
          </cell>
          <cell r="D97" t="str">
            <v xml:space="preserve">SQ   </v>
          </cell>
          <cell r="E97">
            <v>-20</v>
          </cell>
          <cell r="F97">
            <v>182877.48</v>
          </cell>
          <cell r="G97">
            <v>337642</v>
          </cell>
          <cell r="H97">
            <v>-118189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      </v>
          </cell>
          <cell r="M97" t="str">
            <v xml:space="preserve">     </v>
          </cell>
          <cell r="N97">
            <v>0</v>
          </cell>
          <cell r="O97">
            <v>184.6</v>
          </cell>
          <cell r="P97">
            <v>40.299999999999997</v>
          </cell>
          <cell r="Q97">
            <v>127404</v>
          </cell>
          <cell r="R97">
            <v>3406</v>
          </cell>
          <cell r="S97">
            <v>1.86</v>
          </cell>
        </row>
        <row r="98">
          <cell r="A98" t="str">
            <v xml:space="preserve">345.00 02           </v>
          </cell>
          <cell r="B98">
            <v>43800</v>
          </cell>
          <cell r="C98" t="str">
            <v xml:space="preserve">   VAR</v>
          </cell>
          <cell r="D98" t="str">
            <v xml:space="preserve">SQ   </v>
          </cell>
          <cell r="E98">
            <v>-22</v>
          </cell>
          <cell r="F98">
            <v>151291.99</v>
          </cell>
          <cell r="G98">
            <v>273280</v>
          </cell>
          <cell r="H98">
            <v>-88704</v>
          </cell>
          <cell r="I98">
            <v>0</v>
          </cell>
          <cell r="J98">
            <v>0</v>
          </cell>
          <cell r="K98">
            <v>0</v>
          </cell>
          <cell r="L98" t="str">
            <v xml:space="preserve">      </v>
          </cell>
          <cell r="M98" t="str">
            <v xml:space="preserve">     </v>
          </cell>
          <cell r="N98">
            <v>0</v>
          </cell>
          <cell r="O98">
            <v>180.6</v>
          </cell>
          <cell r="P98">
            <v>38.4</v>
          </cell>
          <cell r="Q98">
            <v>139673</v>
          </cell>
          <cell r="R98">
            <v>4494</v>
          </cell>
          <cell r="S98">
            <v>2.97</v>
          </cell>
        </row>
        <row r="99">
          <cell r="A99" t="str">
            <v xml:space="preserve">345.00 03           </v>
          </cell>
          <cell r="B99">
            <v>45627</v>
          </cell>
          <cell r="C99" t="str">
            <v xml:space="preserve">   VAR</v>
          </cell>
          <cell r="D99" t="str">
            <v xml:space="preserve">SQ   </v>
          </cell>
          <cell r="E99">
            <v>-7</v>
          </cell>
          <cell r="F99">
            <v>3659112.85</v>
          </cell>
          <cell r="G99">
            <v>1499290</v>
          </cell>
          <cell r="H99">
            <v>2415961</v>
          </cell>
          <cell r="I99">
            <v>161064</v>
          </cell>
          <cell r="J99">
            <v>4.4000000000000004</v>
          </cell>
          <cell r="K99">
            <v>15</v>
          </cell>
          <cell r="L99" t="str">
            <v xml:space="preserve">      </v>
          </cell>
          <cell r="M99" t="str">
            <v xml:space="preserve">     </v>
          </cell>
          <cell r="N99">
            <v>0</v>
          </cell>
          <cell r="O99">
            <v>41</v>
          </cell>
          <cell r="P99">
            <v>16.2</v>
          </cell>
          <cell r="Q99">
            <v>1999625</v>
          </cell>
          <cell r="R99">
            <v>127783</v>
          </cell>
          <cell r="S99">
            <v>3.49</v>
          </cell>
        </row>
        <row r="100">
          <cell r="A100" t="str">
            <v xml:space="preserve">345.00 04           </v>
          </cell>
          <cell r="B100">
            <v>45627</v>
          </cell>
          <cell r="C100" t="str">
            <v xml:space="preserve">   VAR</v>
          </cell>
          <cell r="D100" t="str">
            <v xml:space="preserve">SQ   </v>
          </cell>
          <cell r="E100">
            <v>-8</v>
          </cell>
          <cell r="F100">
            <v>3524519.87</v>
          </cell>
          <cell r="G100">
            <v>1477827</v>
          </cell>
          <cell r="H100">
            <v>2328654</v>
          </cell>
          <cell r="I100">
            <v>155243</v>
          </cell>
          <cell r="J100">
            <v>4.4000000000000004</v>
          </cell>
          <cell r="K100">
            <v>15</v>
          </cell>
          <cell r="L100" t="str">
            <v xml:space="preserve">      </v>
          </cell>
          <cell r="M100" t="str">
            <v xml:space="preserve">     </v>
          </cell>
          <cell r="N100">
            <v>0</v>
          </cell>
          <cell r="O100">
            <v>41.9</v>
          </cell>
          <cell r="P100">
            <v>16.600000000000001</v>
          </cell>
          <cell r="Q100">
            <v>1967353</v>
          </cell>
          <cell r="R100">
            <v>122678</v>
          </cell>
          <cell r="S100">
            <v>3.48</v>
          </cell>
        </row>
        <row r="101">
          <cell r="A101" t="str">
            <v xml:space="preserve">345.00 06           </v>
          </cell>
          <cell r="B101">
            <v>43800</v>
          </cell>
          <cell r="C101" t="str">
            <v xml:space="preserve">   VAR</v>
          </cell>
          <cell r="D101" t="str">
            <v xml:space="preserve">SQ   </v>
          </cell>
          <cell r="E101">
            <v>-15</v>
          </cell>
          <cell r="F101">
            <v>410984.14</v>
          </cell>
          <cell r="G101">
            <v>98686</v>
          </cell>
          <cell r="H101">
            <v>373946</v>
          </cell>
          <cell r="I101">
            <v>37395</v>
          </cell>
          <cell r="J101">
            <v>9.1</v>
          </cell>
          <cell r="K101">
            <v>10</v>
          </cell>
          <cell r="L101" t="str">
            <v xml:space="preserve">      </v>
          </cell>
          <cell r="M101" t="str">
            <v xml:space="preserve">     </v>
          </cell>
          <cell r="N101">
            <v>0</v>
          </cell>
          <cell r="O101">
            <v>24</v>
          </cell>
          <cell r="P101">
            <v>14.7</v>
          </cell>
          <cell r="Q101">
            <v>268431</v>
          </cell>
          <cell r="R101">
            <v>20416</v>
          </cell>
          <cell r="S101">
            <v>4.97</v>
          </cell>
        </row>
        <row r="102">
          <cell r="A102" t="str">
            <v xml:space="preserve">345.00 09           </v>
          </cell>
          <cell r="B102">
            <v>48183</v>
          </cell>
          <cell r="C102" t="str">
            <v xml:space="preserve">   VAR</v>
          </cell>
          <cell r="D102" t="str">
            <v xml:space="preserve">SQ   </v>
          </cell>
          <cell r="E102">
            <v>-3</v>
          </cell>
          <cell r="F102">
            <v>28766716.109999999</v>
          </cell>
          <cell r="G102">
            <v>14571192</v>
          </cell>
          <cell r="H102">
            <v>15058527</v>
          </cell>
          <cell r="I102">
            <v>684479</v>
          </cell>
          <cell r="J102">
            <v>2.38</v>
          </cell>
          <cell r="K102">
            <v>22</v>
          </cell>
          <cell r="L102" t="str">
            <v xml:space="preserve">      </v>
          </cell>
          <cell r="M102" t="str">
            <v xml:space="preserve">     </v>
          </cell>
          <cell r="N102">
            <v>0</v>
          </cell>
          <cell r="O102">
            <v>50.7</v>
          </cell>
          <cell r="P102">
            <v>13.7</v>
          </cell>
          <cell r="Q102">
            <v>11359719</v>
          </cell>
          <cell r="R102">
            <v>831353</v>
          </cell>
          <cell r="S102">
            <v>2.89</v>
          </cell>
        </row>
        <row r="103">
          <cell r="A103" t="str">
            <v xml:space="preserve">345.00 12           </v>
          </cell>
          <cell r="B103">
            <v>41609</v>
          </cell>
          <cell r="C103" t="str">
            <v xml:space="preserve">   VAR</v>
          </cell>
          <cell r="D103" t="str">
            <v xml:space="preserve">SQ   </v>
          </cell>
          <cell r="E103">
            <v>-22</v>
          </cell>
          <cell r="F103">
            <v>862904.11</v>
          </cell>
          <cell r="G103">
            <v>884842</v>
          </cell>
          <cell r="H103">
            <v>167901</v>
          </cell>
          <cell r="I103">
            <v>41976</v>
          </cell>
          <cell r="J103">
            <v>4.8600000000000003</v>
          </cell>
          <cell r="K103">
            <v>4</v>
          </cell>
          <cell r="L103" t="str">
            <v xml:space="preserve">      </v>
          </cell>
          <cell r="M103" t="str">
            <v xml:space="preserve">     </v>
          </cell>
          <cell r="N103">
            <v>0</v>
          </cell>
          <cell r="O103">
            <v>102.5</v>
          </cell>
          <cell r="P103">
            <v>26.1</v>
          </cell>
          <cell r="Q103">
            <v>893328</v>
          </cell>
          <cell r="R103">
            <v>39832</v>
          </cell>
          <cell r="S103">
            <v>4.62</v>
          </cell>
        </row>
        <row r="104">
          <cell r="A104" t="str">
            <v xml:space="preserve">345.00 15           </v>
          </cell>
          <cell r="B104">
            <v>44166</v>
          </cell>
          <cell r="C104" t="str">
            <v xml:space="preserve">   VAR</v>
          </cell>
          <cell r="D104" t="str">
            <v xml:space="preserve">SQ   </v>
          </cell>
          <cell r="E104">
            <v>-17</v>
          </cell>
          <cell r="F104">
            <v>568143.43000000005</v>
          </cell>
          <cell r="G104">
            <v>361963</v>
          </cell>
          <cell r="H104">
            <v>302766</v>
          </cell>
          <cell r="I104">
            <v>27523</v>
          </cell>
          <cell r="J104">
            <v>4.84</v>
          </cell>
          <cell r="K104">
            <v>11</v>
          </cell>
          <cell r="L104" t="str">
            <v xml:space="preserve">      </v>
          </cell>
          <cell r="M104" t="str">
            <v xml:space="preserve">     </v>
          </cell>
          <cell r="N104">
            <v>0</v>
          </cell>
          <cell r="O104">
            <v>63.7</v>
          </cell>
          <cell r="P104">
            <v>19.3</v>
          </cell>
          <cell r="Q104">
            <v>420931</v>
          </cell>
          <cell r="R104">
            <v>22162</v>
          </cell>
          <cell r="S104">
            <v>3.9</v>
          </cell>
        </row>
        <row r="105">
          <cell r="A105" t="str">
            <v xml:space="preserve">345.00 16           </v>
          </cell>
          <cell r="B105">
            <v>40513</v>
          </cell>
          <cell r="C105" t="str">
            <v xml:space="preserve">   VAR</v>
          </cell>
          <cell r="D105" t="str">
            <v xml:space="preserve">SQ   </v>
          </cell>
          <cell r="E105">
            <v>-23</v>
          </cell>
          <cell r="F105">
            <v>21868.6</v>
          </cell>
          <cell r="G105">
            <v>42011</v>
          </cell>
          <cell r="H105">
            <v>-15113</v>
          </cell>
          <cell r="I105">
            <v>0</v>
          </cell>
          <cell r="J105">
            <v>0</v>
          </cell>
          <cell r="K105">
            <v>0</v>
          </cell>
          <cell r="L105" t="str">
            <v xml:space="preserve">      </v>
          </cell>
          <cell r="M105" t="str">
            <v xml:space="preserve">     </v>
          </cell>
          <cell r="N105">
            <v>0</v>
          </cell>
          <cell r="O105">
            <v>192.1</v>
          </cell>
          <cell r="P105">
            <v>43.9</v>
          </cell>
          <cell r="Q105">
            <v>26292</v>
          </cell>
          <cell r="R105">
            <v>607</v>
          </cell>
          <cell r="S105">
            <v>2.78</v>
          </cell>
        </row>
        <row r="106">
          <cell r="A106" t="str">
            <v xml:space="preserve">345.00 41           </v>
          </cell>
          <cell r="B106">
            <v>52566</v>
          </cell>
          <cell r="C106" t="str">
            <v xml:space="preserve">   VAR</v>
          </cell>
          <cell r="D106" t="str">
            <v xml:space="preserve">SQ   </v>
          </cell>
          <cell r="E106">
            <v>-2</v>
          </cell>
          <cell r="F106">
            <v>29210347.370000001</v>
          </cell>
          <cell r="G106">
            <v>1616321</v>
          </cell>
          <cell r="H106">
            <v>28178233</v>
          </cell>
          <cell r="I106">
            <v>828771</v>
          </cell>
          <cell r="J106">
            <v>2.84</v>
          </cell>
          <cell r="K106">
            <v>34</v>
          </cell>
          <cell r="L106" t="str">
            <v xml:space="preserve">      </v>
          </cell>
          <cell r="M106" t="str">
            <v xml:space="preserve">     </v>
          </cell>
          <cell r="N106">
            <v>0</v>
          </cell>
          <cell r="O106">
            <v>5.5</v>
          </cell>
          <cell r="P106">
            <v>1.5</v>
          </cell>
          <cell r="Q106">
            <v>1247148</v>
          </cell>
          <cell r="R106">
            <v>840585</v>
          </cell>
          <cell r="S106">
            <v>2.88</v>
          </cell>
        </row>
        <row r="107">
          <cell r="A107" t="str">
            <v xml:space="preserve">346.00 03           </v>
          </cell>
          <cell r="B107">
            <v>45627</v>
          </cell>
          <cell r="C107" t="str">
            <v xml:space="preserve">   VAR</v>
          </cell>
          <cell r="D107" t="str">
            <v xml:space="preserve">SQ   </v>
          </cell>
          <cell r="E107">
            <v>-7</v>
          </cell>
          <cell r="F107">
            <v>317087.42</v>
          </cell>
          <cell r="G107">
            <v>349039</v>
          </cell>
          <cell r="H107">
            <v>-9756</v>
          </cell>
          <cell r="I107">
            <v>0</v>
          </cell>
          <cell r="J107">
            <v>0</v>
          </cell>
          <cell r="K107">
            <v>0</v>
          </cell>
          <cell r="L107" t="str">
            <v xml:space="preserve">      </v>
          </cell>
          <cell r="M107" t="str">
            <v xml:space="preserve">     </v>
          </cell>
          <cell r="N107">
            <v>0</v>
          </cell>
          <cell r="O107">
            <v>110.1</v>
          </cell>
          <cell r="P107">
            <v>14.1</v>
          </cell>
          <cell r="Q107">
            <v>163770</v>
          </cell>
          <cell r="R107">
            <v>11706</v>
          </cell>
          <cell r="S107">
            <v>3.69</v>
          </cell>
        </row>
        <row r="108">
          <cell r="A108" t="str">
            <v xml:space="preserve">346.00 04           </v>
          </cell>
          <cell r="B108">
            <v>45627</v>
          </cell>
          <cell r="C108" t="str">
            <v xml:space="preserve">   VAR</v>
          </cell>
          <cell r="D108" t="str">
            <v xml:space="preserve">SQ   </v>
          </cell>
          <cell r="E108">
            <v>-8</v>
          </cell>
          <cell r="F108">
            <v>336554.97</v>
          </cell>
          <cell r="G108">
            <v>369967</v>
          </cell>
          <cell r="H108">
            <v>-6488</v>
          </cell>
          <cell r="I108">
            <v>0</v>
          </cell>
          <cell r="J108">
            <v>0</v>
          </cell>
          <cell r="K108">
            <v>0</v>
          </cell>
          <cell r="L108" t="str">
            <v xml:space="preserve">      </v>
          </cell>
          <cell r="M108" t="str">
            <v xml:space="preserve">     </v>
          </cell>
          <cell r="N108">
            <v>0</v>
          </cell>
          <cell r="O108">
            <v>109.9</v>
          </cell>
          <cell r="P108">
            <v>13.9</v>
          </cell>
          <cell r="Q108">
            <v>173960</v>
          </cell>
          <cell r="R108">
            <v>12640</v>
          </cell>
          <cell r="S108">
            <v>3.76</v>
          </cell>
        </row>
        <row r="109">
          <cell r="A109" t="str">
            <v xml:space="preserve">346.00 08           </v>
          </cell>
          <cell r="B109">
            <v>50740</v>
          </cell>
          <cell r="C109" t="str">
            <v xml:space="preserve">   VAR</v>
          </cell>
          <cell r="D109" t="str">
            <v xml:space="preserve">SQ   </v>
          </cell>
          <cell r="E109">
            <v>-3</v>
          </cell>
          <cell r="F109">
            <v>195955.51</v>
          </cell>
          <cell r="G109">
            <v>6257</v>
          </cell>
          <cell r="H109">
            <v>195577</v>
          </cell>
          <cell r="I109">
            <v>6744</v>
          </cell>
          <cell r="J109">
            <v>3.44</v>
          </cell>
          <cell r="K109">
            <v>29</v>
          </cell>
          <cell r="L109" t="str">
            <v xml:space="preserve">      </v>
          </cell>
          <cell r="M109" t="str">
            <v xml:space="preserve">     </v>
          </cell>
          <cell r="N109">
            <v>0</v>
          </cell>
          <cell r="O109">
            <v>3.2</v>
          </cell>
          <cell r="P109">
            <v>1.5</v>
          </cell>
          <cell r="Q109">
            <v>9930</v>
          </cell>
          <cell r="R109">
            <v>6620</v>
          </cell>
          <cell r="S109">
            <v>3.38</v>
          </cell>
        </row>
        <row r="110">
          <cell r="A110" t="str">
            <v xml:space="preserve">346.00 09           </v>
          </cell>
          <cell r="B110">
            <v>48183</v>
          </cell>
          <cell r="C110" t="str">
            <v xml:space="preserve">   VAR</v>
          </cell>
          <cell r="D110" t="str">
            <v xml:space="preserve">SQ   </v>
          </cell>
          <cell r="E110">
            <v>-3</v>
          </cell>
          <cell r="F110">
            <v>2454025.48</v>
          </cell>
          <cell r="G110">
            <v>1176965</v>
          </cell>
          <cell r="H110">
            <v>1350680</v>
          </cell>
          <cell r="I110">
            <v>61394</v>
          </cell>
          <cell r="J110">
            <v>2.5</v>
          </cell>
          <cell r="K110">
            <v>22</v>
          </cell>
          <cell r="L110" t="str">
            <v xml:space="preserve">      </v>
          </cell>
          <cell r="M110" t="str">
            <v xml:space="preserve">     </v>
          </cell>
          <cell r="N110">
            <v>0</v>
          </cell>
          <cell r="O110">
            <v>48</v>
          </cell>
          <cell r="P110">
            <v>10.1</v>
          </cell>
          <cell r="Q110">
            <v>794097</v>
          </cell>
          <cell r="R110">
            <v>78810</v>
          </cell>
          <cell r="S110">
            <v>3.21</v>
          </cell>
        </row>
        <row r="111">
          <cell r="A111" t="str">
            <v xml:space="preserve">346.00 41           </v>
          </cell>
          <cell r="B111">
            <v>52566</v>
          </cell>
          <cell r="C111" t="str">
            <v xml:space="preserve">   VAR</v>
          </cell>
          <cell r="D111" t="str">
            <v xml:space="preserve">SQ   </v>
          </cell>
          <cell r="E111">
            <v>-2</v>
          </cell>
          <cell r="F111">
            <v>29810396.379999999</v>
          </cell>
          <cell r="G111">
            <v>1043838</v>
          </cell>
          <cell r="H111">
            <v>29362766</v>
          </cell>
          <cell r="I111">
            <v>863611</v>
          </cell>
          <cell r="J111">
            <v>2.9</v>
          </cell>
          <cell r="K111">
            <v>34</v>
          </cell>
          <cell r="L111" t="str">
            <v xml:space="preserve">      </v>
          </cell>
          <cell r="M111" t="str">
            <v xml:space="preserve">     </v>
          </cell>
          <cell r="N111">
            <v>0</v>
          </cell>
          <cell r="O111">
            <v>3.5</v>
          </cell>
          <cell r="P111">
            <v>1.5</v>
          </cell>
          <cell r="Q111">
            <v>1286199</v>
          </cell>
          <cell r="R111">
            <v>857466</v>
          </cell>
          <cell r="S111">
            <v>2.88</v>
          </cell>
        </row>
        <row r="112">
          <cell r="A112" t="str">
            <v xml:space="preserve">346.00 91           </v>
          </cell>
          <cell r="B112">
            <v>48549</v>
          </cell>
          <cell r="C112" t="str">
            <v xml:space="preserve">   VAR</v>
          </cell>
          <cell r="D112" t="str">
            <v xml:space="preserve">SQ   </v>
          </cell>
          <cell r="E112">
            <v>0</v>
          </cell>
          <cell r="F112">
            <v>1535273.72</v>
          </cell>
          <cell r="G112">
            <v>91321</v>
          </cell>
          <cell r="H112">
            <v>1443952</v>
          </cell>
          <cell r="I112">
            <v>62781</v>
          </cell>
          <cell r="J112">
            <v>4.09</v>
          </cell>
          <cell r="K112">
            <v>23</v>
          </cell>
          <cell r="L112" t="str">
            <v xml:space="preserve">      </v>
          </cell>
          <cell r="M112" t="str">
            <v xml:space="preserve">     </v>
          </cell>
          <cell r="N112">
            <v>0</v>
          </cell>
          <cell r="O112">
            <v>5.9</v>
          </cell>
          <cell r="P112">
            <v>2</v>
          </cell>
          <cell r="Q112">
            <v>123566</v>
          </cell>
          <cell r="R112">
            <v>61352</v>
          </cell>
          <cell r="S112">
            <v>4</v>
          </cell>
        </row>
        <row r="113">
          <cell r="A113" t="str">
            <v xml:space="preserve">347.00 04           </v>
          </cell>
          <cell r="B113" t="str">
            <v xml:space="preserve">       </v>
          </cell>
          <cell r="C113">
            <v>0</v>
          </cell>
          <cell r="D113" t="str">
            <v xml:space="preserve">ND   </v>
          </cell>
          <cell r="E113">
            <v>0</v>
          </cell>
          <cell r="F113">
            <v>-15159.95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 t="str">
            <v xml:space="preserve">      </v>
          </cell>
          <cell r="M113" t="str">
            <v xml:space="preserve">     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A114" t="str">
            <v xml:space="preserve">347.00 12           </v>
          </cell>
          <cell r="B114" t="str">
            <v xml:space="preserve">       </v>
          </cell>
          <cell r="C114">
            <v>0</v>
          </cell>
          <cell r="D114" t="str">
            <v xml:space="preserve">ND   </v>
          </cell>
          <cell r="E114">
            <v>0</v>
          </cell>
          <cell r="F114">
            <v>389959.73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 xml:space="preserve">      </v>
          </cell>
          <cell r="M114" t="str">
            <v xml:space="preserve">     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A115">
            <v>350.1</v>
          </cell>
          <cell r="B115" t="str">
            <v xml:space="preserve">       </v>
          </cell>
          <cell r="C115">
            <v>0</v>
          </cell>
          <cell r="D115" t="str">
            <v xml:space="preserve">ND   </v>
          </cell>
          <cell r="E115">
            <v>0</v>
          </cell>
          <cell r="F115">
            <v>4097963.75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 t="str">
            <v xml:space="preserve">      </v>
          </cell>
          <cell r="M115" t="str">
            <v xml:space="preserve">     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A116">
            <v>350.2</v>
          </cell>
          <cell r="B116" t="str">
            <v xml:space="preserve">       </v>
          </cell>
          <cell r="C116">
            <v>70</v>
          </cell>
          <cell r="D116" t="str">
            <v xml:space="preserve">R4   </v>
          </cell>
          <cell r="E116">
            <v>0</v>
          </cell>
          <cell r="F116">
            <v>41261621.789999999</v>
          </cell>
          <cell r="G116">
            <v>6816027</v>
          </cell>
          <cell r="H116">
            <v>34445594</v>
          </cell>
          <cell r="I116">
            <v>576211</v>
          </cell>
          <cell r="J116">
            <v>1.4</v>
          </cell>
          <cell r="K116">
            <v>59.8</v>
          </cell>
          <cell r="L116" t="str">
            <v xml:space="preserve">      </v>
          </cell>
          <cell r="M116" t="str">
            <v xml:space="preserve">     </v>
          </cell>
          <cell r="N116">
            <v>0</v>
          </cell>
          <cell r="O116">
            <v>16.5</v>
          </cell>
          <cell r="P116">
            <v>10.5</v>
          </cell>
          <cell r="Q116">
            <v>6137303</v>
          </cell>
          <cell r="R116">
            <v>590041</v>
          </cell>
          <cell r="S116">
            <v>1.43</v>
          </cell>
        </row>
        <row r="117">
          <cell r="A117">
            <v>352</v>
          </cell>
          <cell r="B117" t="str">
            <v xml:space="preserve">       </v>
          </cell>
          <cell r="C117">
            <v>55</v>
          </cell>
          <cell r="D117" t="str">
            <v xml:space="preserve">R4   </v>
          </cell>
          <cell r="E117">
            <v>-5</v>
          </cell>
          <cell r="F117">
            <v>19597670.98</v>
          </cell>
          <cell r="G117">
            <v>2769964</v>
          </cell>
          <cell r="H117">
            <v>17807589</v>
          </cell>
          <cell r="I117">
            <v>391921</v>
          </cell>
          <cell r="J117">
            <v>2</v>
          </cell>
          <cell r="K117">
            <v>45.4</v>
          </cell>
          <cell r="L117" t="str">
            <v xml:space="preserve">      </v>
          </cell>
          <cell r="M117" t="str">
            <v xml:space="preserve">     </v>
          </cell>
          <cell r="N117">
            <v>0</v>
          </cell>
          <cell r="O117">
            <v>14.1</v>
          </cell>
          <cell r="P117">
            <v>9.1999999999999993</v>
          </cell>
          <cell r="Q117">
            <v>3371738</v>
          </cell>
          <cell r="R117">
            <v>374512</v>
          </cell>
          <cell r="S117">
            <v>1.91</v>
          </cell>
        </row>
        <row r="118">
          <cell r="A118">
            <v>353</v>
          </cell>
          <cell r="B118" t="str">
            <v xml:space="preserve">       </v>
          </cell>
          <cell r="C118">
            <v>65</v>
          </cell>
          <cell r="D118" t="str">
            <v xml:space="preserve">R3   </v>
          </cell>
          <cell r="E118">
            <v>-5</v>
          </cell>
          <cell r="F118">
            <v>209574159.16999999</v>
          </cell>
          <cell r="G118">
            <v>73927522</v>
          </cell>
          <cell r="H118">
            <v>146125345</v>
          </cell>
          <cell r="I118">
            <v>2675729</v>
          </cell>
          <cell r="J118">
            <v>1.28</v>
          </cell>
          <cell r="K118">
            <v>54.6</v>
          </cell>
          <cell r="L118" t="str">
            <v xml:space="preserve">      </v>
          </cell>
          <cell r="M118" t="str">
            <v xml:space="preserve">     </v>
          </cell>
          <cell r="N118">
            <v>0</v>
          </cell>
          <cell r="O118">
            <v>35.299999999999997</v>
          </cell>
          <cell r="P118">
            <v>13.8</v>
          </cell>
          <cell r="Q118">
            <v>44287895</v>
          </cell>
          <cell r="R118">
            <v>3388814</v>
          </cell>
          <cell r="S118">
            <v>1.62</v>
          </cell>
        </row>
        <row r="119">
          <cell r="A119">
            <v>354</v>
          </cell>
          <cell r="B119" t="str">
            <v xml:space="preserve">       </v>
          </cell>
          <cell r="C119">
            <v>65</v>
          </cell>
          <cell r="D119" t="str">
            <v xml:space="preserve">R3   </v>
          </cell>
          <cell r="E119">
            <v>-5</v>
          </cell>
          <cell r="F119">
            <v>130072345.33</v>
          </cell>
          <cell r="G119">
            <v>33282587</v>
          </cell>
          <cell r="H119">
            <v>103293376</v>
          </cell>
          <cell r="I119">
            <v>1950450</v>
          </cell>
          <cell r="J119">
            <v>1.5</v>
          </cell>
          <cell r="K119">
            <v>53</v>
          </cell>
          <cell r="L119" t="str">
            <v xml:space="preserve">      </v>
          </cell>
          <cell r="M119" t="str">
            <v xml:space="preserve">     </v>
          </cell>
          <cell r="N119">
            <v>0</v>
          </cell>
          <cell r="O119">
            <v>25.6</v>
          </cell>
          <cell r="P119">
            <v>13.2</v>
          </cell>
          <cell r="Q119">
            <v>26501665</v>
          </cell>
          <cell r="R119">
            <v>2103270</v>
          </cell>
          <cell r="S119">
            <v>1.62</v>
          </cell>
        </row>
        <row r="120">
          <cell r="A120">
            <v>355</v>
          </cell>
          <cell r="B120" t="str">
            <v xml:space="preserve">       </v>
          </cell>
          <cell r="C120">
            <v>70</v>
          </cell>
          <cell r="D120" t="str">
            <v xml:space="preserve">R3   </v>
          </cell>
          <cell r="E120">
            <v>-40</v>
          </cell>
          <cell r="F120">
            <v>72328772.120000005</v>
          </cell>
          <cell r="G120">
            <v>24473699</v>
          </cell>
          <cell r="H120">
            <v>76786581</v>
          </cell>
          <cell r="I120">
            <v>1380599</v>
          </cell>
          <cell r="J120">
            <v>1.91</v>
          </cell>
          <cell r="K120">
            <v>55.6</v>
          </cell>
          <cell r="L120" t="str">
            <v xml:space="preserve">      </v>
          </cell>
          <cell r="M120" t="str">
            <v xml:space="preserve">     </v>
          </cell>
          <cell r="N120">
            <v>0</v>
          </cell>
          <cell r="O120">
            <v>33.799999999999997</v>
          </cell>
          <cell r="P120">
            <v>15.9</v>
          </cell>
          <cell r="Q120">
            <v>21661787</v>
          </cell>
          <cell r="R120">
            <v>1448022</v>
          </cell>
          <cell r="S120">
            <v>2</v>
          </cell>
        </row>
        <row r="121">
          <cell r="A121">
            <v>356</v>
          </cell>
          <cell r="B121" t="str">
            <v xml:space="preserve">       </v>
          </cell>
          <cell r="C121">
            <v>65</v>
          </cell>
          <cell r="D121" t="str">
            <v xml:space="preserve">R4   </v>
          </cell>
          <cell r="E121">
            <v>-25</v>
          </cell>
          <cell r="F121">
            <v>143905075.56999999</v>
          </cell>
          <cell r="G121">
            <v>50343774</v>
          </cell>
          <cell r="H121">
            <v>129537574</v>
          </cell>
          <cell r="I121">
            <v>2511535</v>
          </cell>
          <cell r="J121">
            <v>1.75</v>
          </cell>
          <cell r="K121">
            <v>51.6</v>
          </cell>
          <cell r="L121" t="str">
            <v xml:space="preserve">      </v>
          </cell>
          <cell r="M121" t="str">
            <v xml:space="preserve">     </v>
          </cell>
          <cell r="N121">
            <v>0</v>
          </cell>
          <cell r="O121">
            <v>35</v>
          </cell>
          <cell r="P121">
            <v>14.9</v>
          </cell>
          <cell r="Q121">
            <v>40479306</v>
          </cell>
          <cell r="R121">
            <v>2770173</v>
          </cell>
          <cell r="S121">
            <v>1.93</v>
          </cell>
        </row>
        <row r="122">
          <cell r="A122">
            <v>357</v>
          </cell>
          <cell r="B122" t="str">
            <v xml:space="preserve">       </v>
          </cell>
          <cell r="C122">
            <v>60</v>
          </cell>
          <cell r="D122" t="str">
            <v xml:space="preserve">S4   </v>
          </cell>
          <cell r="E122">
            <v>0</v>
          </cell>
          <cell r="F122">
            <v>18517074.940000001</v>
          </cell>
          <cell r="G122">
            <v>1649386</v>
          </cell>
          <cell r="H122">
            <v>16867688</v>
          </cell>
          <cell r="I122">
            <v>311301</v>
          </cell>
          <cell r="J122">
            <v>1.68</v>
          </cell>
          <cell r="K122">
            <v>54.2</v>
          </cell>
          <cell r="L122" t="str">
            <v xml:space="preserve">      </v>
          </cell>
          <cell r="M122" t="str">
            <v xml:space="preserve">     </v>
          </cell>
          <cell r="N122">
            <v>0</v>
          </cell>
          <cell r="O122">
            <v>8.9</v>
          </cell>
          <cell r="P122">
            <v>5.7</v>
          </cell>
          <cell r="Q122">
            <v>1771289</v>
          </cell>
          <cell r="R122">
            <v>309235</v>
          </cell>
          <cell r="S122">
            <v>1.67</v>
          </cell>
        </row>
        <row r="123">
          <cell r="A123">
            <v>358</v>
          </cell>
          <cell r="B123" t="str">
            <v xml:space="preserve">       </v>
          </cell>
          <cell r="C123">
            <v>50</v>
          </cell>
          <cell r="D123" t="str">
            <v xml:space="preserve">S3   </v>
          </cell>
          <cell r="E123">
            <v>0</v>
          </cell>
          <cell r="F123">
            <v>15781549.84</v>
          </cell>
          <cell r="G123">
            <v>2581524</v>
          </cell>
          <cell r="H123">
            <v>13200025</v>
          </cell>
          <cell r="I123">
            <v>305674</v>
          </cell>
          <cell r="J123">
            <v>1.94</v>
          </cell>
          <cell r="K123">
            <v>43.2</v>
          </cell>
          <cell r="L123" t="str">
            <v xml:space="preserve">      </v>
          </cell>
          <cell r="M123" t="str">
            <v xml:space="preserve">     </v>
          </cell>
          <cell r="N123">
            <v>0</v>
          </cell>
          <cell r="O123">
            <v>16.399999999999999</v>
          </cell>
          <cell r="P123">
            <v>7</v>
          </cell>
          <cell r="Q123">
            <v>2194436</v>
          </cell>
          <cell r="R123">
            <v>315631</v>
          </cell>
          <cell r="S123">
            <v>2</v>
          </cell>
        </row>
        <row r="124">
          <cell r="A124">
            <v>359</v>
          </cell>
          <cell r="B124" t="str">
            <v xml:space="preserve">       </v>
          </cell>
          <cell r="C124">
            <v>70</v>
          </cell>
          <cell r="D124" t="str">
            <v xml:space="preserve">R4   </v>
          </cell>
          <cell r="E124">
            <v>0</v>
          </cell>
          <cell r="F124">
            <v>383111.54</v>
          </cell>
          <cell r="G124">
            <v>243087</v>
          </cell>
          <cell r="H124">
            <v>140024</v>
          </cell>
          <cell r="I124">
            <v>4347</v>
          </cell>
          <cell r="J124">
            <v>1.1299999999999999</v>
          </cell>
          <cell r="K124">
            <v>32.200000000000003</v>
          </cell>
          <cell r="L124" t="str">
            <v xml:space="preserve">      </v>
          </cell>
          <cell r="M124" t="str">
            <v xml:space="preserve">     </v>
          </cell>
          <cell r="N124">
            <v>0</v>
          </cell>
          <cell r="O124">
            <v>63.5</v>
          </cell>
          <cell r="P124">
            <v>40.4</v>
          </cell>
          <cell r="Q124">
            <v>211406</v>
          </cell>
          <cell r="R124">
            <v>5479</v>
          </cell>
          <cell r="S124">
            <v>1.43</v>
          </cell>
        </row>
        <row r="125">
          <cell r="A125">
            <v>360.1</v>
          </cell>
          <cell r="B125" t="str">
            <v xml:space="preserve">       </v>
          </cell>
          <cell r="C125">
            <v>0</v>
          </cell>
          <cell r="D125" t="str">
            <v xml:space="preserve">ND   </v>
          </cell>
          <cell r="E125">
            <v>0</v>
          </cell>
          <cell r="F125">
            <v>4278623.82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 t="str">
            <v xml:space="preserve">      </v>
          </cell>
          <cell r="M125" t="str">
            <v xml:space="preserve">     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A126">
            <v>360.2</v>
          </cell>
          <cell r="B126" t="str">
            <v xml:space="preserve">       </v>
          </cell>
          <cell r="C126">
            <v>65</v>
          </cell>
          <cell r="D126" t="str">
            <v xml:space="preserve">R4   </v>
          </cell>
          <cell r="E126">
            <v>0</v>
          </cell>
          <cell r="F126">
            <v>12483904.359999999</v>
          </cell>
          <cell r="G126">
            <v>3481022</v>
          </cell>
          <cell r="H126">
            <v>9002881</v>
          </cell>
          <cell r="I126">
            <v>167427</v>
          </cell>
          <cell r="J126">
            <v>1.34</v>
          </cell>
          <cell r="K126">
            <v>53.8</v>
          </cell>
          <cell r="L126" t="str">
            <v xml:space="preserve">      </v>
          </cell>
          <cell r="M126" t="str">
            <v xml:space="preserve">     </v>
          </cell>
          <cell r="N126">
            <v>0</v>
          </cell>
          <cell r="O126">
            <v>27.9</v>
          </cell>
          <cell r="P126">
            <v>14.6</v>
          </cell>
          <cell r="Q126">
            <v>2718461</v>
          </cell>
          <cell r="R126">
            <v>192252</v>
          </cell>
          <cell r="S126">
            <v>1.54</v>
          </cell>
        </row>
        <row r="127">
          <cell r="A127">
            <v>361</v>
          </cell>
          <cell r="B127" t="str">
            <v xml:space="preserve">       </v>
          </cell>
          <cell r="C127">
            <v>55</v>
          </cell>
          <cell r="D127" t="str">
            <v xml:space="preserve">R3   </v>
          </cell>
          <cell r="E127">
            <v>-5</v>
          </cell>
          <cell r="F127">
            <v>2860857.97</v>
          </cell>
          <cell r="G127">
            <v>704275</v>
          </cell>
          <cell r="H127">
            <v>2299626</v>
          </cell>
          <cell r="I127">
            <v>53512</v>
          </cell>
          <cell r="J127">
            <v>1.87</v>
          </cell>
          <cell r="K127">
            <v>43</v>
          </cell>
          <cell r="L127" t="str">
            <v xml:space="preserve">      </v>
          </cell>
          <cell r="M127" t="str">
            <v xml:space="preserve">     </v>
          </cell>
          <cell r="N127">
            <v>0</v>
          </cell>
          <cell r="O127">
            <v>24.6</v>
          </cell>
          <cell r="P127">
            <v>14.2</v>
          </cell>
          <cell r="Q127">
            <v>683058</v>
          </cell>
          <cell r="R127">
            <v>54671</v>
          </cell>
          <cell r="S127">
            <v>1.91</v>
          </cell>
        </row>
        <row r="128">
          <cell r="A128">
            <v>362</v>
          </cell>
          <cell r="B128" t="str">
            <v xml:space="preserve">       </v>
          </cell>
          <cell r="C128">
            <v>55</v>
          </cell>
          <cell r="D128" t="str">
            <v xml:space="preserve">R4   </v>
          </cell>
          <cell r="E128">
            <v>-10</v>
          </cell>
          <cell r="F128">
            <v>193361744.30000001</v>
          </cell>
          <cell r="G128">
            <v>76942088</v>
          </cell>
          <cell r="H128">
            <v>135755828</v>
          </cell>
          <cell r="I128">
            <v>3198076</v>
          </cell>
          <cell r="J128">
            <v>1.65</v>
          </cell>
          <cell r="K128">
            <v>42.4</v>
          </cell>
          <cell r="L128" t="str">
            <v xml:space="preserve">      </v>
          </cell>
          <cell r="M128" t="str">
            <v xml:space="preserve">     </v>
          </cell>
          <cell r="N128">
            <v>0</v>
          </cell>
          <cell r="O128">
            <v>39.799999999999997</v>
          </cell>
          <cell r="P128">
            <v>16.100000000000001</v>
          </cell>
          <cell r="Q128">
            <v>59257084</v>
          </cell>
          <cell r="R128">
            <v>3837247</v>
          </cell>
          <cell r="S128">
            <v>1.98</v>
          </cell>
        </row>
        <row r="129">
          <cell r="A129">
            <v>364</v>
          </cell>
          <cell r="B129" t="str">
            <v xml:space="preserve">       </v>
          </cell>
          <cell r="C129">
            <v>65</v>
          </cell>
          <cell r="D129" t="str">
            <v xml:space="preserve">R1   </v>
          </cell>
          <cell r="E129">
            <v>-40</v>
          </cell>
          <cell r="F129">
            <v>168981885.21000001</v>
          </cell>
          <cell r="G129">
            <v>80252894</v>
          </cell>
          <cell r="H129">
            <v>156321746</v>
          </cell>
          <cell r="I129">
            <v>2877556</v>
          </cell>
          <cell r="J129">
            <v>1.7</v>
          </cell>
          <cell r="K129">
            <v>54.3</v>
          </cell>
          <cell r="L129" t="str">
            <v xml:space="preserve">      </v>
          </cell>
          <cell r="M129" t="str">
            <v xml:space="preserve">     </v>
          </cell>
          <cell r="N129">
            <v>0</v>
          </cell>
          <cell r="O129">
            <v>47.5</v>
          </cell>
          <cell r="P129">
            <v>17.899999999999999</v>
          </cell>
          <cell r="Q129">
            <v>45658994</v>
          </cell>
          <cell r="R129">
            <v>3643249</v>
          </cell>
          <cell r="S129">
            <v>2.16</v>
          </cell>
        </row>
        <row r="130">
          <cell r="A130">
            <v>365</v>
          </cell>
          <cell r="B130" t="str">
            <v xml:space="preserve">       </v>
          </cell>
          <cell r="C130">
            <v>55</v>
          </cell>
          <cell r="D130" t="str">
            <v xml:space="preserve">R3   </v>
          </cell>
          <cell r="E130">
            <v>-70</v>
          </cell>
          <cell r="F130">
            <v>146416354.47</v>
          </cell>
          <cell r="G130">
            <v>97463349</v>
          </cell>
          <cell r="H130">
            <v>151444454</v>
          </cell>
          <cell r="I130">
            <v>3988501</v>
          </cell>
          <cell r="J130">
            <v>2.72</v>
          </cell>
          <cell r="K130">
            <v>38</v>
          </cell>
          <cell r="L130" t="str">
            <v xml:space="preserve">      </v>
          </cell>
          <cell r="M130" t="str">
            <v xml:space="preserve">     </v>
          </cell>
          <cell r="N130">
            <v>0</v>
          </cell>
          <cell r="O130">
            <v>66.599999999999994</v>
          </cell>
          <cell r="P130">
            <v>20.2</v>
          </cell>
          <cell r="Q130">
            <v>83600593</v>
          </cell>
          <cell r="R130">
            <v>4530122</v>
          </cell>
          <cell r="S130">
            <v>3.09</v>
          </cell>
        </row>
        <row r="131">
          <cell r="A131">
            <v>366</v>
          </cell>
          <cell r="B131" t="str">
            <v xml:space="preserve">       </v>
          </cell>
          <cell r="C131">
            <v>65</v>
          </cell>
          <cell r="D131" t="str">
            <v xml:space="preserve">R4   </v>
          </cell>
          <cell r="E131">
            <v>-75</v>
          </cell>
          <cell r="F131">
            <v>84847061.540000007</v>
          </cell>
          <cell r="G131">
            <v>31361100</v>
          </cell>
          <cell r="H131">
            <v>117121258</v>
          </cell>
          <cell r="I131">
            <v>2517343</v>
          </cell>
          <cell r="J131">
            <v>2.97</v>
          </cell>
          <cell r="K131">
            <v>46.5</v>
          </cell>
          <cell r="L131" t="str">
            <v xml:space="preserve">      </v>
          </cell>
          <cell r="M131" t="str">
            <v xml:space="preserve">     </v>
          </cell>
          <cell r="N131">
            <v>0</v>
          </cell>
          <cell r="O131">
            <v>37</v>
          </cell>
          <cell r="P131">
            <v>18</v>
          </cell>
          <cell r="Q131">
            <v>40588103</v>
          </cell>
          <cell r="R131">
            <v>2286628</v>
          </cell>
          <cell r="S131">
            <v>2.69</v>
          </cell>
        </row>
        <row r="132">
          <cell r="A132">
            <v>367</v>
          </cell>
          <cell r="B132" t="str">
            <v xml:space="preserve">       </v>
          </cell>
          <cell r="C132">
            <v>65</v>
          </cell>
          <cell r="D132" t="str">
            <v xml:space="preserve">R4   </v>
          </cell>
          <cell r="E132">
            <v>-75</v>
          </cell>
          <cell r="F132">
            <v>338861548.50999999</v>
          </cell>
          <cell r="G132">
            <v>108835834</v>
          </cell>
          <cell r="H132">
            <v>484171877</v>
          </cell>
          <cell r="I132">
            <v>8915320</v>
          </cell>
          <cell r="J132">
            <v>2.63</v>
          </cell>
          <cell r="K132">
            <v>54.3</v>
          </cell>
          <cell r="L132" t="str">
            <v xml:space="preserve">      </v>
          </cell>
          <cell r="M132" t="str">
            <v xml:space="preserve">     </v>
          </cell>
          <cell r="N132">
            <v>0</v>
          </cell>
          <cell r="O132">
            <v>32.1</v>
          </cell>
          <cell r="P132">
            <v>11.1</v>
          </cell>
          <cell r="Q132">
            <v>99791094</v>
          </cell>
          <cell r="R132">
            <v>9132319</v>
          </cell>
          <cell r="S132">
            <v>2.7</v>
          </cell>
        </row>
        <row r="133">
          <cell r="A133">
            <v>368</v>
          </cell>
          <cell r="B133" t="str">
            <v xml:space="preserve">       </v>
          </cell>
          <cell r="C133">
            <v>50</v>
          </cell>
          <cell r="D133" t="str">
            <v xml:space="preserve">R0.5 </v>
          </cell>
          <cell r="E133">
            <v>-5</v>
          </cell>
          <cell r="F133">
            <v>181784638.38999999</v>
          </cell>
          <cell r="G133">
            <v>63158527</v>
          </cell>
          <cell r="H133">
            <v>127715344</v>
          </cell>
          <cell r="I133">
            <v>3004804</v>
          </cell>
          <cell r="J133">
            <v>1.65</v>
          </cell>
          <cell r="K133">
            <v>42.5</v>
          </cell>
          <cell r="L133" t="str">
            <v xml:space="preserve">      </v>
          </cell>
          <cell r="M133" t="str">
            <v xml:space="preserve">     </v>
          </cell>
          <cell r="N133">
            <v>0</v>
          </cell>
          <cell r="O133">
            <v>34.700000000000003</v>
          </cell>
          <cell r="P133">
            <v>15.5</v>
          </cell>
          <cell r="Q133">
            <v>35454412</v>
          </cell>
          <cell r="R133">
            <v>3817477</v>
          </cell>
          <cell r="S133">
            <v>2.1</v>
          </cell>
        </row>
        <row r="134">
          <cell r="A134">
            <v>369</v>
          </cell>
          <cell r="B134" t="str">
            <v xml:space="preserve">       </v>
          </cell>
          <cell r="C134">
            <v>60</v>
          </cell>
          <cell r="D134" t="str">
            <v xml:space="preserve">R2   </v>
          </cell>
          <cell r="E134">
            <v>-25</v>
          </cell>
          <cell r="F134">
            <v>124384395.28</v>
          </cell>
          <cell r="G134">
            <v>67921780</v>
          </cell>
          <cell r="H134">
            <v>87558717</v>
          </cell>
          <cell r="I134">
            <v>1690427</v>
          </cell>
          <cell r="J134">
            <v>1.36</v>
          </cell>
          <cell r="K134">
            <v>51.8</v>
          </cell>
          <cell r="L134" t="str">
            <v xml:space="preserve">      </v>
          </cell>
          <cell r="M134" t="str">
            <v xml:space="preserve">     </v>
          </cell>
          <cell r="N134">
            <v>0</v>
          </cell>
          <cell r="O134">
            <v>54.6</v>
          </cell>
          <cell r="P134">
            <v>14.4</v>
          </cell>
          <cell r="Q134">
            <v>31604434</v>
          </cell>
          <cell r="R134">
            <v>2596524</v>
          </cell>
          <cell r="S134">
            <v>2.09</v>
          </cell>
        </row>
        <row r="135">
          <cell r="A135">
            <v>370</v>
          </cell>
          <cell r="B135" t="str">
            <v xml:space="preserve">       </v>
          </cell>
          <cell r="C135">
            <v>30</v>
          </cell>
          <cell r="D135" t="str">
            <v xml:space="preserve">R0.5 </v>
          </cell>
          <cell r="E135">
            <v>0</v>
          </cell>
          <cell r="F135">
            <v>43035626.130000003</v>
          </cell>
          <cell r="G135">
            <v>13423035</v>
          </cell>
          <cell r="H135">
            <v>29612591</v>
          </cell>
          <cell r="I135">
            <v>1287757</v>
          </cell>
          <cell r="J135">
            <v>2.99</v>
          </cell>
          <cell r="K135">
            <v>23</v>
          </cell>
          <cell r="L135" t="str">
            <v xml:space="preserve">      </v>
          </cell>
          <cell r="M135" t="str">
            <v xml:space="preserve">     </v>
          </cell>
          <cell r="N135">
            <v>0</v>
          </cell>
          <cell r="O135">
            <v>31.2</v>
          </cell>
          <cell r="P135">
            <v>13</v>
          </cell>
          <cell r="Q135">
            <v>10971500</v>
          </cell>
          <cell r="R135">
            <v>1431305</v>
          </cell>
          <cell r="S135">
            <v>3.33</v>
          </cell>
        </row>
        <row r="136">
          <cell r="A136">
            <v>371</v>
          </cell>
          <cell r="B136" t="str">
            <v xml:space="preserve">       </v>
          </cell>
          <cell r="C136">
            <v>35</v>
          </cell>
          <cell r="D136" t="str">
            <v xml:space="preserve">R2   </v>
          </cell>
          <cell r="E136">
            <v>-20</v>
          </cell>
          <cell r="F136">
            <v>8594524.8000000007</v>
          </cell>
          <cell r="G136">
            <v>8204052</v>
          </cell>
          <cell r="H136">
            <v>2109379</v>
          </cell>
          <cell r="I136">
            <v>87146</v>
          </cell>
          <cell r="J136">
            <v>1.01</v>
          </cell>
          <cell r="K136">
            <v>24.2</v>
          </cell>
          <cell r="L136" t="str">
            <v xml:space="preserve">      </v>
          </cell>
          <cell r="M136" t="str">
            <v xml:space="preserve">     </v>
          </cell>
          <cell r="N136">
            <v>0</v>
          </cell>
          <cell r="O136">
            <v>95.5</v>
          </cell>
          <cell r="P136">
            <v>23.3</v>
          </cell>
          <cell r="Q136">
            <v>5251611</v>
          </cell>
          <cell r="R136">
            <v>294964</v>
          </cell>
          <cell r="S136">
            <v>3.43</v>
          </cell>
        </row>
        <row r="137">
          <cell r="A137">
            <v>373</v>
          </cell>
          <cell r="B137" t="str">
            <v xml:space="preserve">       </v>
          </cell>
          <cell r="C137">
            <v>50</v>
          </cell>
          <cell r="D137" t="str">
            <v xml:space="preserve">R2   </v>
          </cell>
          <cell r="E137">
            <v>-50</v>
          </cell>
          <cell r="F137">
            <v>35486057.509999998</v>
          </cell>
          <cell r="G137">
            <v>11585812</v>
          </cell>
          <cell r="H137">
            <v>41643277</v>
          </cell>
          <cell r="I137">
            <v>1076372</v>
          </cell>
          <cell r="J137">
            <v>3.03</v>
          </cell>
          <cell r="K137">
            <v>38.700000000000003</v>
          </cell>
          <cell r="L137" t="str">
            <v xml:space="preserve">      </v>
          </cell>
          <cell r="M137" t="str">
            <v xml:space="preserve">     </v>
          </cell>
          <cell r="N137">
            <v>0</v>
          </cell>
          <cell r="O137">
            <v>32.6</v>
          </cell>
          <cell r="P137">
            <v>13.5</v>
          </cell>
          <cell r="Q137">
            <v>11918061</v>
          </cell>
          <cell r="R137">
            <v>1064582</v>
          </cell>
          <cell r="S137">
            <v>3</v>
          </cell>
        </row>
        <row r="138">
          <cell r="A138">
            <v>374</v>
          </cell>
          <cell r="B138" t="str">
            <v xml:space="preserve">       </v>
          </cell>
          <cell r="C138">
            <v>0</v>
          </cell>
          <cell r="D138" t="str">
            <v xml:space="preserve">ND   </v>
          </cell>
          <cell r="E138">
            <v>0</v>
          </cell>
          <cell r="F138">
            <v>299080.78999999998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 xml:space="preserve">      </v>
          </cell>
          <cell r="M138" t="str">
            <v xml:space="preserve">     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A139">
            <v>389.1</v>
          </cell>
          <cell r="B139" t="str">
            <v xml:space="preserve">       </v>
          </cell>
          <cell r="C139">
            <v>0</v>
          </cell>
          <cell r="D139" t="str">
            <v xml:space="preserve">ND   </v>
          </cell>
          <cell r="E139">
            <v>0</v>
          </cell>
          <cell r="F139">
            <v>1225147.72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 xml:space="preserve">      </v>
          </cell>
          <cell r="M139" t="str">
            <v xml:space="preserve">     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A140">
            <v>389.2</v>
          </cell>
          <cell r="B140" t="str">
            <v xml:space="preserve">       </v>
          </cell>
          <cell r="C140">
            <v>65</v>
          </cell>
          <cell r="D140" t="str">
            <v xml:space="preserve">R4   </v>
          </cell>
          <cell r="E140">
            <v>0</v>
          </cell>
          <cell r="F140">
            <v>259772.45</v>
          </cell>
          <cell r="G140">
            <v>33526</v>
          </cell>
          <cell r="H140">
            <v>226245</v>
          </cell>
          <cell r="I140">
            <v>4676</v>
          </cell>
          <cell r="J140">
            <v>1.8</v>
          </cell>
          <cell r="K140">
            <v>48.4</v>
          </cell>
          <cell r="L140" t="str">
            <v xml:space="preserve">      </v>
          </cell>
          <cell r="M140" t="str">
            <v xml:space="preserve">     </v>
          </cell>
          <cell r="N140">
            <v>0</v>
          </cell>
          <cell r="O140">
            <v>12.9</v>
          </cell>
          <cell r="P140">
            <v>15.6</v>
          </cell>
          <cell r="Q140">
            <v>61465</v>
          </cell>
          <cell r="R140">
            <v>4001</v>
          </cell>
          <cell r="S140">
            <v>1.54</v>
          </cell>
        </row>
        <row r="141">
          <cell r="A141">
            <v>390</v>
          </cell>
          <cell r="B141" t="str">
            <v xml:space="preserve">       </v>
          </cell>
          <cell r="C141">
            <v>57</v>
          </cell>
          <cell r="D141" t="str">
            <v xml:space="preserve">R4   </v>
          </cell>
          <cell r="E141">
            <v>-5</v>
          </cell>
          <cell r="F141">
            <v>12844505.18</v>
          </cell>
          <cell r="G141">
            <v>3724475</v>
          </cell>
          <cell r="H141">
            <v>9762254</v>
          </cell>
          <cell r="I141">
            <v>228601</v>
          </cell>
          <cell r="J141">
            <v>1.78</v>
          </cell>
          <cell r="K141">
            <v>42.7</v>
          </cell>
          <cell r="L141" t="str">
            <v xml:space="preserve">      </v>
          </cell>
          <cell r="M141" t="str">
            <v xml:space="preserve">     </v>
          </cell>
          <cell r="N141">
            <v>0</v>
          </cell>
          <cell r="O141">
            <v>29</v>
          </cell>
          <cell r="P141">
            <v>15.2</v>
          </cell>
          <cell r="Q141">
            <v>3504193</v>
          </cell>
          <cell r="R141">
            <v>236018</v>
          </cell>
          <cell r="S141">
            <v>1.84</v>
          </cell>
        </row>
        <row r="142">
          <cell r="A142">
            <v>391.1</v>
          </cell>
          <cell r="B142" t="str">
            <v xml:space="preserve">       </v>
          </cell>
          <cell r="C142">
            <v>20</v>
          </cell>
          <cell r="D142" t="str">
            <v xml:space="preserve">SQ   </v>
          </cell>
          <cell r="E142">
            <v>0</v>
          </cell>
          <cell r="F142">
            <v>3663893.5</v>
          </cell>
          <cell r="G142">
            <v>1029500</v>
          </cell>
          <cell r="H142">
            <v>2634395</v>
          </cell>
          <cell r="I142">
            <v>183339</v>
          </cell>
          <cell r="J142">
            <v>5</v>
          </cell>
          <cell r="K142">
            <v>14.4</v>
          </cell>
          <cell r="L142" t="str">
            <v xml:space="preserve">      </v>
          </cell>
          <cell r="M142" t="str">
            <v xml:space="preserve">     </v>
          </cell>
          <cell r="N142">
            <v>0</v>
          </cell>
          <cell r="O142">
            <v>28.1</v>
          </cell>
          <cell r="P142">
            <v>5.7</v>
          </cell>
          <cell r="Q142">
            <v>1041487</v>
          </cell>
          <cell r="R142">
            <v>181566</v>
          </cell>
          <cell r="S142">
            <v>4.96</v>
          </cell>
        </row>
        <row r="143">
          <cell r="A143">
            <v>391.2</v>
          </cell>
          <cell r="B143" t="str">
            <v xml:space="preserve">       </v>
          </cell>
          <cell r="C143">
            <v>5</v>
          </cell>
          <cell r="D143" t="str">
            <v xml:space="preserve">SQ   </v>
          </cell>
          <cell r="E143">
            <v>0</v>
          </cell>
          <cell r="F143">
            <v>6996487.1399999997</v>
          </cell>
          <cell r="G143">
            <v>2691866</v>
          </cell>
          <cell r="H143">
            <v>4304622</v>
          </cell>
          <cell r="I143">
            <v>1356182</v>
          </cell>
          <cell r="J143">
            <v>19.38</v>
          </cell>
          <cell r="K143">
            <v>3.2</v>
          </cell>
          <cell r="L143" t="str">
            <v xml:space="preserve">      </v>
          </cell>
          <cell r="M143" t="str">
            <v xml:space="preserve">     </v>
          </cell>
          <cell r="N143">
            <v>0</v>
          </cell>
          <cell r="O143">
            <v>38.5</v>
          </cell>
          <cell r="P143">
            <v>2</v>
          </cell>
          <cell r="Q143">
            <v>2739439</v>
          </cell>
          <cell r="R143">
            <v>1357702</v>
          </cell>
          <cell r="S143">
            <v>19.41</v>
          </cell>
        </row>
        <row r="144">
          <cell r="A144">
            <v>391.3</v>
          </cell>
          <cell r="B144" t="str">
            <v xml:space="preserve">       </v>
          </cell>
          <cell r="C144">
            <v>10</v>
          </cell>
          <cell r="D144" t="str">
            <v xml:space="preserve">SQ   </v>
          </cell>
          <cell r="E144">
            <v>0</v>
          </cell>
          <cell r="F144">
            <v>2860428.32</v>
          </cell>
          <cell r="G144">
            <v>2946067</v>
          </cell>
          <cell r="H144">
            <v>-85638</v>
          </cell>
          <cell r="I144">
            <v>0</v>
          </cell>
          <cell r="J144">
            <v>0</v>
          </cell>
          <cell r="K144">
            <v>0</v>
          </cell>
          <cell r="L144" t="str">
            <v xml:space="preserve">      </v>
          </cell>
          <cell r="M144" t="str">
            <v xml:space="preserve">     </v>
          </cell>
          <cell r="N144">
            <v>0</v>
          </cell>
          <cell r="O144">
            <v>103</v>
          </cell>
          <cell r="P144">
            <v>8</v>
          </cell>
          <cell r="Q144">
            <v>2277572</v>
          </cell>
          <cell r="R144">
            <v>256156</v>
          </cell>
          <cell r="S144">
            <v>8.9600000000000009</v>
          </cell>
        </row>
        <row r="145">
          <cell r="A145">
            <v>392</v>
          </cell>
          <cell r="B145" t="str">
            <v xml:space="preserve">       </v>
          </cell>
          <cell r="C145">
            <v>14</v>
          </cell>
          <cell r="D145" t="str">
            <v xml:space="preserve">L1   </v>
          </cell>
          <cell r="E145">
            <v>8</v>
          </cell>
          <cell r="F145">
            <v>10806609.960000001</v>
          </cell>
          <cell r="G145">
            <v>6282792</v>
          </cell>
          <cell r="H145">
            <v>3659291</v>
          </cell>
          <cell r="I145">
            <v>475758</v>
          </cell>
          <cell r="J145">
            <v>4.4000000000000004</v>
          </cell>
          <cell r="K145">
            <v>7.7</v>
          </cell>
          <cell r="L145" t="str">
            <v xml:space="preserve">      </v>
          </cell>
          <cell r="M145" t="str">
            <v xml:space="preserve">     </v>
          </cell>
          <cell r="N145">
            <v>0</v>
          </cell>
          <cell r="O145">
            <v>58.1</v>
          </cell>
          <cell r="P145">
            <v>14</v>
          </cell>
          <cell r="Q145">
            <v>5029968</v>
          </cell>
          <cell r="R145">
            <v>709059</v>
          </cell>
          <cell r="S145">
            <v>6.56</v>
          </cell>
        </row>
        <row r="146">
          <cell r="A146">
            <v>393</v>
          </cell>
          <cell r="B146" t="str">
            <v xml:space="preserve">       </v>
          </cell>
          <cell r="C146">
            <v>20</v>
          </cell>
          <cell r="D146" t="str">
            <v xml:space="preserve">SQ   </v>
          </cell>
          <cell r="E146">
            <v>0</v>
          </cell>
          <cell r="F146">
            <v>130896.36</v>
          </cell>
          <cell r="G146">
            <v>55784</v>
          </cell>
          <cell r="H146">
            <v>75112</v>
          </cell>
          <cell r="I146">
            <v>24295</v>
          </cell>
          <cell r="J146">
            <v>18.559999999999999</v>
          </cell>
          <cell r="K146">
            <v>3.1</v>
          </cell>
          <cell r="L146" t="str">
            <v xml:space="preserve">      </v>
          </cell>
          <cell r="M146" t="str">
            <v xml:space="preserve">     </v>
          </cell>
          <cell r="N146">
            <v>0</v>
          </cell>
          <cell r="O146">
            <v>42.6</v>
          </cell>
          <cell r="P146">
            <v>15.2</v>
          </cell>
          <cell r="Q146">
            <v>99740</v>
          </cell>
          <cell r="R146">
            <v>6545</v>
          </cell>
          <cell r="S146">
            <v>5</v>
          </cell>
        </row>
        <row r="147">
          <cell r="A147">
            <v>394</v>
          </cell>
          <cell r="B147" t="str">
            <v xml:space="preserve">       </v>
          </cell>
          <cell r="C147">
            <v>25</v>
          </cell>
          <cell r="D147" t="str">
            <v xml:space="preserve">SQ   </v>
          </cell>
          <cell r="E147">
            <v>0</v>
          </cell>
          <cell r="F147">
            <v>3077901.14</v>
          </cell>
          <cell r="G147">
            <v>1400038</v>
          </cell>
          <cell r="H147">
            <v>1677865</v>
          </cell>
          <cell r="I147">
            <v>365081</v>
          </cell>
          <cell r="J147">
            <v>11.86</v>
          </cell>
          <cell r="K147">
            <v>4.5999999999999996</v>
          </cell>
          <cell r="L147" t="str">
            <v xml:space="preserve">      </v>
          </cell>
          <cell r="M147" t="str">
            <v xml:space="preserve">     </v>
          </cell>
          <cell r="N147">
            <v>0</v>
          </cell>
          <cell r="O147">
            <v>45.5</v>
          </cell>
          <cell r="P147">
            <v>17.2</v>
          </cell>
          <cell r="Q147">
            <v>2115322</v>
          </cell>
          <cell r="R147">
            <v>118036</v>
          </cell>
          <cell r="S147">
            <v>3.83</v>
          </cell>
        </row>
        <row r="148">
          <cell r="A148">
            <v>395</v>
          </cell>
          <cell r="B148" t="str">
            <v xml:space="preserve">       </v>
          </cell>
          <cell r="C148">
            <v>15</v>
          </cell>
          <cell r="D148" t="str">
            <v xml:space="preserve">SQ   </v>
          </cell>
          <cell r="E148">
            <v>0</v>
          </cell>
          <cell r="F148">
            <v>729971.59</v>
          </cell>
          <cell r="G148">
            <v>100397</v>
          </cell>
          <cell r="H148">
            <v>629575</v>
          </cell>
          <cell r="I148">
            <v>116592</v>
          </cell>
          <cell r="J148">
            <v>15.97</v>
          </cell>
          <cell r="K148">
            <v>5.4</v>
          </cell>
          <cell r="L148" t="str">
            <v xml:space="preserve">      </v>
          </cell>
          <cell r="M148" t="str">
            <v xml:space="preserve">     </v>
          </cell>
          <cell r="N148">
            <v>0</v>
          </cell>
          <cell r="O148">
            <v>13.8</v>
          </cell>
          <cell r="P148">
            <v>5.8</v>
          </cell>
          <cell r="Q148">
            <v>284181</v>
          </cell>
          <cell r="R148">
            <v>48689</v>
          </cell>
          <cell r="S148">
            <v>6.67</v>
          </cell>
        </row>
        <row r="149">
          <cell r="A149">
            <v>396</v>
          </cell>
          <cell r="B149" t="str">
            <v xml:space="preserve">       </v>
          </cell>
          <cell r="C149">
            <v>14</v>
          </cell>
          <cell r="D149" t="str">
            <v xml:space="preserve">R1.5 </v>
          </cell>
          <cell r="E149">
            <v>8</v>
          </cell>
          <cell r="F149">
            <v>3776208.26</v>
          </cell>
          <cell r="G149">
            <v>1445889</v>
          </cell>
          <cell r="H149">
            <v>2028223</v>
          </cell>
          <cell r="I149">
            <v>255448</v>
          </cell>
          <cell r="J149">
            <v>6.76</v>
          </cell>
          <cell r="K149">
            <v>7.9</v>
          </cell>
          <cell r="L149" t="str">
            <v xml:space="preserve">      </v>
          </cell>
          <cell r="M149" t="str">
            <v xml:space="preserve">     </v>
          </cell>
          <cell r="N149">
            <v>0</v>
          </cell>
          <cell r="O149">
            <v>38.299999999999997</v>
          </cell>
          <cell r="P149">
            <v>8</v>
          </cell>
          <cell r="Q149">
            <v>1503222</v>
          </cell>
          <cell r="R149">
            <v>248052</v>
          </cell>
          <cell r="S149">
            <v>6.57</v>
          </cell>
        </row>
        <row r="150">
          <cell r="A150">
            <v>397</v>
          </cell>
          <cell r="B150" t="str">
            <v xml:space="preserve">       </v>
          </cell>
          <cell r="C150">
            <v>15</v>
          </cell>
          <cell r="D150" t="str">
            <v xml:space="preserve">SQ   </v>
          </cell>
          <cell r="E150">
            <v>0</v>
          </cell>
          <cell r="F150">
            <v>31140680.890000001</v>
          </cell>
          <cell r="G150">
            <v>6120835</v>
          </cell>
          <cell r="H150">
            <v>25019846</v>
          </cell>
          <cell r="I150">
            <v>2467904</v>
          </cell>
          <cell r="J150">
            <v>7.93</v>
          </cell>
          <cell r="K150">
            <v>10.1</v>
          </cell>
          <cell r="L150" t="str">
            <v xml:space="preserve">      </v>
          </cell>
          <cell r="M150" t="str">
            <v xml:space="preserve">     </v>
          </cell>
          <cell r="N150">
            <v>0</v>
          </cell>
          <cell r="O150">
            <v>19.7</v>
          </cell>
          <cell r="P150">
            <v>4.2</v>
          </cell>
          <cell r="Q150">
            <v>8635275</v>
          </cell>
          <cell r="R150">
            <v>2028821</v>
          </cell>
          <cell r="S150">
            <v>6.52</v>
          </cell>
        </row>
        <row r="151">
          <cell r="A151">
            <v>398</v>
          </cell>
          <cell r="B151" t="str">
            <v xml:space="preserve">       </v>
          </cell>
          <cell r="C151">
            <v>20</v>
          </cell>
          <cell r="D151" t="str">
            <v xml:space="preserve">SQ   </v>
          </cell>
          <cell r="E151">
            <v>0</v>
          </cell>
          <cell r="F151">
            <v>20797.14</v>
          </cell>
          <cell r="G151">
            <v>0</v>
          </cell>
          <cell r="H151">
            <v>20797</v>
          </cell>
          <cell r="I151">
            <v>1067</v>
          </cell>
          <cell r="J151">
            <v>5.13</v>
          </cell>
          <cell r="K151">
            <v>19.5</v>
          </cell>
          <cell r="L151" t="str">
            <v xml:space="preserve">      </v>
          </cell>
          <cell r="M151" t="str">
            <v xml:space="preserve">     </v>
          </cell>
          <cell r="N151">
            <v>0</v>
          </cell>
          <cell r="O151">
            <v>0</v>
          </cell>
          <cell r="P151">
            <v>0.5</v>
          </cell>
          <cell r="Q151">
            <v>520</v>
          </cell>
          <cell r="R151">
            <v>1040</v>
          </cell>
          <cell r="S151">
            <v>5</v>
          </cell>
        </row>
        <row r="152">
          <cell r="A152">
            <v>399</v>
          </cell>
          <cell r="B152" t="str">
            <v xml:space="preserve">       </v>
          </cell>
          <cell r="C152">
            <v>0</v>
          </cell>
          <cell r="D152" t="str">
            <v xml:space="preserve">ND   </v>
          </cell>
          <cell r="E152">
            <v>0</v>
          </cell>
          <cell r="F152">
            <v>-7684.01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 t="str">
            <v xml:space="preserve">      </v>
          </cell>
          <cell r="M152" t="str">
            <v xml:space="preserve">     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 t="str">
            <v>_x001A_</v>
          </cell>
        </row>
      </sheetData>
      <sheetData sheetId="5">
        <row r="1">
          <cell r="B1" t="str">
            <v>SIERRA PACIFIC POWER COMPANY</v>
          </cell>
        </row>
        <row r="2">
          <cell r="B2" t="str">
            <v>GAS PLANT</v>
          </cell>
        </row>
        <row r="3">
          <cell r="B3" t="str">
            <v>AS OF DECEMBER 31,2004</v>
          </cell>
        </row>
        <row r="5">
          <cell r="M5" t="str">
            <v xml:space="preserve">CALCULATED </v>
          </cell>
        </row>
        <row r="6">
          <cell r="M6" t="str">
            <v>ANNUAL ACCRUAL</v>
          </cell>
          <cell r="O6" t="str">
            <v>COMPOSITE</v>
          </cell>
        </row>
        <row r="7">
          <cell r="K7" t="str">
            <v xml:space="preserve">BOOK </v>
          </cell>
          <cell r="L7" t="str">
            <v>FUTURE</v>
          </cell>
          <cell r="O7" t="str">
            <v xml:space="preserve">REMAINING </v>
          </cell>
        </row>
        <row r="8">
          <cell r="K8" t="str">
            <v>RESERVE</v>
          </cell>
          <cell r="L8" t="str">
            <v>ACCRALS</v>
          </cell>
          <cell r="M8" t="str">
            <v xml:space="preserve">CALCULATED </v>
          </cell>
        </row>
        <row r="9">
          <cell r="E9" t="str">
            <v xml:space="preserve">ORIGINAL </v>
          </cell>
          <cell r="M9" t="str">
            <v>ANNUAL ACCRUAL</v>
          </cell>
        </row>
        <row r="10">
          <cell r="B10" t="str">
            <v>ACCOUNT</v>
          </cell>
          <cell r="E10" t="str">
            <v>COST</v>
          </cell>
          <cell r="M10" t="str">
            <v>RATE</v>
          </cell>
          <cell r="N10" t="str">
            <v>AMOUNT</v>
          </cell>
        </row>
        <row r="12">
          <cell r="B12">
            <v>310.2</v>
          </cell>
          <cell r="C12">
            <v>310.2</v>
          </cell>
          <cell r="D12" t="str">
            <v>Land Rights</v>
          </cell>
          <cell r="M12">
            <v>0.53</v>
          </cell>
          <cell r="N12">
            <v>1081</v>
          </cell>
        </row>
        <row r="14">
          <cell r="B14">
            <v>311</v>
          </cell>
          <cell r="C14">
            <v>311</v>
          </cell>
          <cell r="D14" t="str">
            <v>STRUCTURES AND IMPROVEMENTS</v>
          </cell>
        </row>
        <row r="15">
          <cell r="B15" t="str">
            <v xml:space="preserve">311.00 11           </v>
          </cell>
          <cell r="D15" t="str">
            <v>Ft. Churchill Unit 1</v>
          </cell>
          <cell r="E15">
            <v>11</v>
          </cell>
          <cell r="M15">
            <v>4.09</v>
          </cell>
          <cell r="N15">
            <v>167096</v>
          </cell>
        </row>
        <row r="16">
          <cell r="B16" t="str">
            <v xml:space="preserve">311.00 12           </v>
          </cell>
          <cell r="D16" t="str">
            <v>Ft. Churchill Unit 2</v>
          </cell>
          <cell r="E16">
            <v>12</v>
          </cell>
          <cell r="M16">
            <v>3.36</v>
          </cell>
          <cell r="N16">
            <v>72732</v>
          </cell>
        </row>
        <row r="17">
          <cell r="B17" t="str">
            <v xml:space="preserve">311.00 10           </v>
          </cell>
          <cell r="D17" t="str">
            <v>Ft Churchill Common</v>
          </cell>
          <cell r="E17">
            <v>10</v>
          </cell>
          <cell r="M17">
            <v>5.96</v>
          </cell>
          <cell r="N17">
            <v>119603</v>
          </cell>
        </row>
        <row r="18">
          <cell r="B18" t="str">
            <v xml:space="preserve">311.00 01           </v>
          </cell>
          <cell r="D18" t="str">
            <v>Tracy Unit 1</v>
          </cell>
          <cell r="E18">
            <v>1</v>
          </cell>
          <cell r="M18">
            <v>3.36</v>
          </cell>
          <cell r="N18">
            <v>42604</v>
          </cell>
        </row>
        <row r="19">
          <cell r="B19" t="str">
            <v xml:space="preserve">311.00 02           </v>
          </cell>
          <cell r="D19" t="str">
            <v>Tracy Unit 2</v>
          </cell>
          <cell r="E19">
            <v>2</v>
          </cell>
          <cell r="M19">
            <v>2.76</v>
          </cell>
          <cell r="N19">
            <v>28724</v>
          </cell>
        </row>
        <row r="20">
          <cell r="B20" t="str">
            <v xml:space="preserve">311.00 03           </v>
          </cell>
          <cell r="D20" t="str">
            <v>Tracy Unit 3</v>
          </cell>
          <cell r="E20">
            <v>3</v>
          </cell>
          <cell r="M20">
            <v>2.29</v>
          </cell>
          <cell r="N20">
            <v>57338</v>
          </cell>
        </row>
        <row r="21">
          <cell r="B21" t="str">
            <v xml:space="preserve">311.00 06           </v>
          </cell>
          <cell r="D21" t="str">
            <v>Tracy Common</v>
          </cell>
          <cell r="E21">
            <v>6</v>
          </cell>
          <cell r="M21">
            <v>3.76</v>
          </cell>
          <cell r="N21">
            <v>99795</v>
          </cell>
        </row>
        <row r="22">
          <cell r="B22" t="str">
            <v xml:space="preserve">311.00 21           </v>
          </cell>
          <cell r="D22" t="str">
            <v>Valmy 1</v>
          </cell>
          <cell r="E22">
            <v>21</v>
          </cell>
          <cell r="M22">
            <v>4.95</v>
          </cell>
          <cell r="N22">
            <v>1412482</v>
          </cell>
        </row>
        <row r="23">
          <cell r="B23" t="str">
            <v xml:space="preserve">311.00 22           </v>
          </cell>
          <cell r="D23" t="str">
            <v>Valmy 2</v>
          </cell>
          <cell r="E23">
            <v>22</v>
          </cell>
          <cell r="M23">
            <v>4.33</v>
          </cell>
          <cell r="N23">
            <v>969893</v>
          </cell>
        </row>
        <row r="25">
          <cell r="D25" t="str">
            <v>TOTAL ACCOUNT 311</v>
          </cell>
          <cell r="M25">
            <v>4.46</v>
          </cell>
          <cell r="N25">
            <v>2970267</v>
          </cell>
        </row>
        <row r="27">
          <cell r="B27">
            <v>312</v>
          </cell>
          <cell r="C27">
            <v>312</v>
          </cell>
          <cell r="D27" t="str">
            <v>BOILER PLANT EQUIPMENT</v>
          </cell>
        </row>
        <row r="28">
          <cell r="B28" t="str">
            <v xml:space="preserve">312.00 11           </v>
          </cell>
          <cell r="D28" t="str">
            <v>Ft. Churchill Unit 1</v>
          </cell>
          <cell r="E28">
            <v>11</v>
          </cell>
          <cell r="M28">
            <v>2.82</v>
          </cell>
          <cell r="N28">
            <v>234173</v>
          </cell>
        </row>
        <row r="29">
          <cell r="B29" t="str">
            <v xml:space="preserve">312.00 12           </v>
          </cell>
          <cell r="D29" t="str">
            <v>Ft. Churchill Unit 2</v>
          </cell>
          <cell r="E29">
            <v>12</v>
          </cell>
          <cell r="M29">
            <v>4.25</v>
          </cell>
          <cell r="N29">
            <v>464448</v>
          </cell>
        </row>
        <row r="30">
          <cell r="B30" t="str">
            <v xml:space="preserve">312.00 10           </v>
          </cell>
          <cell r="D30" t="str">
            <v>Ft Churchill Common</v>
          </cell>
          <cell r="E30">
            <v>10</v>
          </cell>
          <cell r="M30">
            <v>5.65</v>
          </cell>
          <cell r="N30">
            <v>112909</v>
          </cell>
        </row>
        <row r="31">
          <cell r="B31" t="str">
            <v xml:space="preserve">312.00 01           </v>
          </cell>
          <cell r="D31" t="str">
            <v>Tracy Unit 1</v>
          </cell>
          <cell r="E31">
            <v>1</v>
          </cell>
          <cell r="M31">
            <v>3.59</v>
          </cell>
          <cell r="N31">
            <v>133572</v>
          </cell>
        </row>
        <row r="32">
          <cell r="B32" t="str">
            <v xml:space="preserve">312.00 02           </v>
          </cell>
          <cell r="D32" t="str">
            <v>Tracy Unit 2</v>
          </cell>
          <cell r="E32">
            <v>2</v>
          </cell>
          <cell r="M32">
            <v>2.85</v>
          </cell>
          <cell r="N32">
            <v>344550</v>
          </cell>
        </row>
        <row r="33">
          <cell r="B33" t="str">
            <v xml:space="preserve">312.00 03           </v>
          </cell>
          <cell r="D33" t="str">
            <v>Tracy Unit 3</v>
          </cell>
          <cell r="E33">
            <v>3</v>
          </cell>
          <cell r="M33">
            <v>2.78</v>
          </cell>
          <cell r="N33">
            <v>390519</v>
          </cell>
        </row>
        <row r="34">
          <cell r="B34" t="str">
            <v xml:space="preserve">312.00 06           </v>
          </cell>
          <cell r="D34" t="str">
            <v>Tracy Common</v>
          </cell>
          <cell r="E34">
            <v>6</v>
          </cell>
          <cell r="M34">
            <v>4.28</v>
          </cell>
          <cell r="N34">
            <v>99490</v>
          </cell>
        </row>
        <row r="35">
          <cell r="B35" t="str">
            <v xml:space="preserve">312.00 21           </v>
          </cell>
          <cell r="D35" t="str">
            <v>Valmy 1</v>
          </cell>
          <cell r="E35">
            <v>21</v>
          </cell>
          <cell r="M35">
            <v>5.65</v>
          </cell>
          <cell r="N35">
            <v>3652442</v>
          </cell>
        </row>
        <row r="36">
          <cell r="B36" t="str">
            <v xml:space="preserve">312.00 22           </v>
          </cell>
          <cell r="D36" t="str">
            <v>Valmy 2</v>
          </cell>
          <cell r="E36">
            <v>22</v>
          </cell>
          <cell r="M36">
            <v>4.8899999999999997</v>
          </cell>
          <cell r="N36">
            <v>4694901</v>
          </cell>
        </row>
        <row r="38">
          <cell r="D38" t="str">
            <v>TOTAL ACCOUNT 312</v>
          </cell>
          <cell r="M38">
            <v>4.7300000000000004</v>
          </cell>
          <cell r="N38">
            <v>10127004</v>
          </cell>
        </row>
        <row r="40">
          <cell r="B40">
            <v>314</v>
          </cell>
          <cell r="C40">
            <v>314</v>
          </cell>
          <cell r="D40" t="str">
            <v>TURBOGENERATOR UNITS</v>
          </cell>
        </row>
        <row r="41">
          <cell r="B41" t="str">
            <v xml:space="preserve">314.00 11           </v>
          </cell>
          <cell r="D41" t="str">
            <v>Ft. Churchill Unit 1</v>
          </cell>
          <cell r="E41">
            <v>11</v>
          </cell>
          <cell r="M41">
            <v>3.48</v>
          </cell>
          <cell r="N41">
            <v>219383</v>
          </cell>
        </row>
        <row r="42">
          <cell r="B42" t="str">
            <v xml:space="preserve">314.00 12           </v>
          </cell>
          <cell r="D42" t="str">
            <v>Ft. Churchill Unit 2</v>
          </cell>
          <cell r="E42">
            <v>12</v>
          </cell>
          <cell r="M42">
            <v>5.03</v>
          </cell>
          <cell r="N42">
            <v>428679</v>
          </cell>
        </row>
        <row r="43">
          <cell r="B43" t="str">
            <v xml:space="preserve">314.00 10           </v>
          </cell>
          <cell r="D43" t="str">
            <v>Ft Churchill Common</v>
          </cell>
          <cell r="E43">
            <v>10</v>
          </cell>
          <cell r="M43">
            <v>9.41</v>
          </cell>
          <cell r="N43">
            <v>1054</v>
          </cell>
        </row>
        <row r="44">
          <cell r="B44" t="str">
            <v xml:space="preserve">314.00 01           </v>
          </cell>
          <cell r="D44" t="str">
            <v>Tracy Unit 1</v>
          </cell>
          <cell r="E44">
            <v>1</v>
          </cell>
          <cell r="M44">
            <v>3.62</v>
          </cell>
          <cell r="N44">
            <v>100283</v>
          </cell>
        </row>
        <row r="45">
          <cell r="B45" t="str">
            <v xml:space="preserve">314.00 02           </v>
          </cell>
          <cell r="D45" t="str">
            <v>Tracy Unit 2</v>
          </cell>
          <cell r="E45">
            <v>2</v>
          </cell>
          <cell r="M45">
            <v>5.48</v>
          </cell>
          <cell r="N45">
            <v>331448</v>
          </cell>
        </row>
        <row r="46">
          <cell r="B46" t="str">
            <v xml:space="preserve">314.00 03           </v>
          </cell>
          <cell r="D46" t="str">
            <v>Tracy Unit 3</v>
          </cell>
          <cell r="E46">
            <v>3</v>
          </cell>
          <cell r="M46">
            <v>2.5499999999999998</v>
          </cell>
          <cell r="N46">
            <v>238367</v>
          </cell>
        </row>
        <row r="47">
          <cell r="B47" t="str">
            <v xml:space="preserve">314.00 06           </v>
          </cell>
          <cell r="D47" t="str">
            <v>Tracy Common</v>
          </cell>
          <cell r="E47">
            <v>6</v>
          </cell>
          <cell r="M47">
            <v>4.8099999999999996</v>
          </cell>
          <cell r="N47">
            <v>20136</v>
          </cell>
        </row>
        <row r="48">
          <cell r="B48" t="str">
            <v xml:space="preserve">314.00 21           </v>
          </cell>
          <cell r="D48" t="str">
            <v>Valmy 1</v>
          </cell>
          <cell r="E48">
            <v>21</v>
          </cell>
          <cell r="M48">
            <v>5.13</v>
          </cell>
          <cell r="N48">
            <v>817301</v>
          </cell>
        </row>
        <row r="49">
          <cell r="B49" t="str">
            <v xml:space="preserve">314.00 22           </v>
          </cell>
          <cell r="D49" t="str">
            <v>Valmy 2</v>
          </cell>
          <cell r="E49">
            <v>22</v>
          </cell>
          <cell r="M49">
            <v>4.71</v>
          </cell>
          <cell r="N49">
            <v>1073126</v>
          </cell>
        </row>
        <row r="51">
          <cell r="D51" t="str">
            <v>TOTAL ACCOUNT 314</v>
          </cell>
          <cell r="M51">
            <v>4.4800000000000004</v>
          </cell>
          <cell r="N51">
            <v>3229777</v>
          </cell>
        </row>
        <row r="53">
          <cell r="B53">
            <v>315</v>
          </cell>
          <cell r="C53">
            <v>315</v>
          </cell>
          <cell r="D53" t="str">
            <v>ACCESORY ELECTRIC EQUIPMENT</v>
          </cell>
        </row>
        <row r="54">
          <cell r="B54" t="str">
            <v xml:space="preserve">315.00 11           </v>
          </cell>
          <cell r="D54" t="str">
            <v>Ft. Churchill Unit 1</v>
          </cell>
          <cell r="E54">
            <v>11</v>
          </cell>
          <cell r="M54">
            <v>2.97</v>
          </cell>
          <cell r="N54">
            <v>52563</v>
          </cell>
        </row>
        <row r="55">
          <cell r="B55" t="str">
            <v xml:space="preserve">315.00 12           </v>
          </cell>
          <cell r="D55" t="str">
            <v>Ft. Churchill Unit 2</v>
          </cell>
          <cell r="E55">
            <v>12</v>
          </cell>
          <cell r="M55">
            <v>2.9</v>
          </cell>
          <cell r="N55">
            <v>44487</v>
          </cell>
        </row>
        <row r="56">
          <cell r="B56" t="str">
            <v xml:space="preserve">315.00 10           </v>
          </cell>
          <cell r="D56" t="str">
            <v>Ft Churchill Common</v>
          </cell>
          <cell r="E56">
            <v>10</v>
          </cell>
          <cell r="M56">
            <v>4.95</v>
          </cell>
          <cell r="N56">
            <v>26754</v>
          </cell>
        </row>
        <row r="57">
          <cell r="B57" t="str">
            <v xml:space="preserve">315.00 01           </v>
          </cell>
          <cell r="D57" t="str">
            <v>Tracy Unit 1</v>
          </cell>
          <cell r="E57">
            <v>1</v>
          </cell>
          <cell r="M57">
            <v>3.54</v>
          </cell>
          <cell r="N57">
            <v>34794</v>
          </cell>
        </row>
        <row r="58">
          <cell r="B58" t="str">
            <v xml:space="preserve">315.00 02           </v>
          </cell>
          <cell r="D58" t="str">
            <v>Tracy Unit 2</v>
          </cell>
          <cell r="E58">
            <v>2</v>
          </cell>
          <cell r="M58">
            <v>3.2</v>
          </cell>
          <cell r="N58">
            <v>29812</v>
          </cell>
        </row>
        <row r="59">
          <cell r="B59" t="str">
            <v xml:space="preserve">315.00 03           </v>
          </cell>
          <cell r="D59" t="str">
            <v>Tracy Unit 3</v>
          </cell>
          <cell r="E59">
            <v>3</v>
          </cell>
          <cell r="M59">
            <v>2.82</v>
          </cell>
          <cell r="N59">
            <v>121492</v>
          </cell>
        </row>
        <row r="60">
          <cell r="B60" t="str">
            <v xml:space="preserve">315.00 06           </v>
          </cell>
          <cell r="D60" t="str">
            <v>Tracy Common</v>
          </cell>
          <cell r="E60">
            <v>6</v>
          </cell>
          <cell r="M60">
            <v>4.8499999999999996</v>
          </cell>
          <cell r="N60">
            <v>22273</v>
          </cell>
        </row>
        <row r="61">
          <cell r="B61" t="str">
            <v xml:space="preserve">315.00 21           </v>
          </cell>
          <cell r="D61" t="str">
            <v>Valmy 1</v>
          </cell>
          <cell r="E61">
            <v>21</v>
          </cell>
          <cell r="M61">
            <v>5.16</v>
          </cell>
          <cell r="N61">
            <v>811072</v>
          </cell>
        </row>
        <row r="62">
          <cell r="B62" t="str">
            <v xml:space="preserve">315.00 22           </v>
          </cell>
          <cell r="D62" t="str">
            <v>Valmy 2</v>
          </cell>
          <cell r="E62">
            <v>22</v>
          </cell>
          <cell r="M62">
            <v>4.63</v>
          </cell>
          <cell r="N62">
            <v>661821</v>
          </cell>
        </row>
        <row r="64">
          <cell r="D64" t="str">
            <v>TOTAL ACCOUNT 315</v>
          </cell>
          <cell r="M64">
            <v>4.45</v>
          </cell>
          <cell r="N64">
            <v>1805068</v>
          </cell>
        </row>
        <row r="66">
          <cell r="B66">
            <v>316</v>
          </cell>
          <cell r="C66">
            <v>316</v>
          </cell>
          <cell r="D66" t="str">
            <v>Misc. Power Plant Equipment</v>
          </cell>
        </row>
        <row r="67">
          <cell r="B67" t="str">
            <v xml:space="preserve">316.00 11           </v>
          </cell>
          <cell r="D67" t="str">
            <v>Ft. Churchill Unit 1</v>
          </cell>
          <cell r="E67">
            <v>11</v>
          </cell>
          <cell r="M67">
            <v>2.48</v>
          </cell>
          <cell r="N67">
            <v>6903</v>
          </cell>
        </row>
        <row r="68">
          <cell r="B68" t="str">
            <v xml:space="preserve">316.00 12           </v>
          </cell>
          <cell r="D68" t="str">
            <v>Ft. Churchill Unit 2</v>
          </cell>
          <cell r="E68">
            <v>12</v>
          </cell>
          <cell r="M68">
            <v>2.92</v>
          </cell>
          <cell r="N68">
            <v>2008</v>
          </cell>
        </row>
        <row r="69">
          <cell r="B69" t="str">
            <v xml:space="preserve">316.00 10           </v>
          </cell>
          <cell r="D69" t="str">
            <v>Ft Churchill Common</v>
          </cell>
          <cell r="E69">
            <v>10</v>
          </cell>
          <cell r="M69">
            <v>6.41</v>
          </cell>
          <cell r="N69">
            <v>94046</v>
          </cell>
        </row>
        <row r="70">
          <cell r="B70" t="str">
            <v xml:space="preserve">316.00 01           </v>
          </cell>
          <cell r="D70" t="str">
            <v>Tracy Unit 1</v>
          </cell>
          <cell r="E70">
            <v>1</v>
          </cell>
          <cell r="M70">
            <v>6.15</v>
          </cell>
          <cell r="N70">
            <v>32593</v>
          </cell>
        </row>
        <row r="71">
          <cell r="B71" t="str">
            <v xml:space="preserve">316.00 02           </v>
          </cell>
          <cell r="D71" t="str">
            <v>Tracy Unit 2</v>
          </cell>
          <cell r="E71">
            <v>2</v>
          </cell>
          <cell r="M71">
            <v>6.88</v>
          </cell>
          <cell r="N71">
            <v>29607</v>
          </cell>
        </row>
        <row r="72">
          <cell r="B72" t="str">
            <v xml:space="preserve">316.00 03           </v>
          </cell>
          <cell r="D72" t="str">
            <v>Tracy Unit 3</v>
          </cell>
          <cell r="E72">
            <v>3</v>
          </cell>
          <cell r="M72">
            <v>3.78</v>
          </cell>
          <cell r="N72">
            <v>25921</v>
          </cell>
        </row>
        <row r="73">
          <cell r="B73" t="str">
            <v xml:space="preserve">316.00 06           </v>
          </cell>
          <cell r="D73" t="str">
            <v>Tracy Common</v>
          </cell>
          <cell r="E73">
            <v>6</v>
          </cell>
          <cell r="M73">
            <v>6.03</v>
          </cell>
          <cell r="N73">
            <v>111617</v>
          </cell>
        </row>
        <row r="74">
          <cell r="B74" t="str">
            <v xml:space="preserve">316.00 21           </v>
          </cell>
          <cell r="D74" t="str">
            <v>Valmy 1</v>
          </cell>
          <cell r="E74">
            <v>21</v>
          </cell>
          <cell r="M74">
            <v>6.19</v>
          </cell>
          <cell r="N74">
            <v>203646</v>
          </cell>
        </row>
        <row r="75">
          <cell r="B75" t="str">
            <v xml:space="preserve">316.00 22           </v>
          </cell>
          <cell r="D75" t="str">
            <v>Valmy 2</v>
          </cell>
          <cell r="E75">
            <v>22</v>
          </cell>
          <cell r="M75">
            <v>4.6100000000000003</v>
          </cell>
          <cell r="N75">
            <v>46423</v>
          </cell>
        </row>
        <row r="77">
          <cell r="D77" t="str">
            <v>TOTAL ACCOUNT 316</v>
          </cell>
          <cell r="M77">
            <v>5.75</v>
          </cell>
          <cell r="N77">
            <v>552764</v>
          </cell>
        </row>
        <row r="79">
          <cell r="D79" t="str">
            <v>TOTAL STEAM PRODUCTION</v>
          </cell>
          <cell r="M79">
            <v>4.63</v>
          </cell>
          <cell r="N79">
            <v>18685961</v>
          </cell>
        </row>
        <row r="81">
          <cell r="D81" t="str">
            <v>HYDRAULIC PRODUCTION PLANT</v>
          </cell>
        </row>
        <row r="83">
          <cell r="B83">
            <v>330.2</v>
          </cell>
          <cell r="C83">
            <v>330.2</v>
          </cell>
          <cell r="D83" t="str">
            <v>Land Rights</v>
          </cell>
          <cell r="M83">
            <v>0.82</v>
          </cell>
          <cell r="N83">
            <v>2011</v>
          </cell>
        </row>
        <row r="84">
          <cell r="B84">
            <v>331</v>
          </cell>
          <cell r="C84">
            <v>331</v>
          </cell>
          <cell r="D84" t="str">
            <v>Structures &amp; Improvements</v>
          </cell>
          <cell r="M84">
            <v>5.81</v>
          </cell>
          <cell r="N84">
            <v>110012</v>
          </cell>
        </row>
        <row r="85">
          <cell r="B85">
            <v>332</v>
          </cell>
          <cell r="C85">
            <v>332</v>
          </cell>
          <cell r="D85" t="str">
            <v>Reservoirs, Dams &amp; Waterways</v>
          </cell>
          <cell r="M85">
            <v>2.72</v>
          </cell>
          <cell r="N85">
            <v>385647</v>
          </cell>
        </row>
        <row r="86">
          <cell r="B86">
            <v>333</v>
          </cell>
          <cell r="C86">
            <v>333</v>
          </cell>
          <cell r="D86" t="str">
            <v>Waterwheels, Turbines &amp; Generators</v>
          </cell>
          <cell r="M86">
            <v>1.31</v>
          </cell>
          <cell r="N86">
            <v>9357</v>
          </cell>
        </row>
        <row r="87">
          <cell r="B87">
            <v>334</v>
          </cell>
          <cell r="C87">
            <v>334</v>
          </cell>
          <cell r="D87" t="str">
            <v>Accessory Electric Equipment</v>
          </cell>
          <cell r="M87">
            <v>4.97</v>
          </cell>
          <cell r="N87">
            <v>38816</v>
          </cell>
        </row>
        <row r="88">
          <cell r="B88">
            <v>335</v>
          </cell>
          <cell r="C88">
            <v>335</v>
          </cell>
          <cell r="D88" t="str">
            <v>Misc. Power Plant Equipment</v>
          </cell>
          <cell r="M88">
            <v>0</v>
          </cell>
          <cell r="N88">
            <v>0</v>
          </cell>
        </row>
        <row r="89">
          <cell r="B89">
            <v>336</v>
          </cell>
          <cell r="C89">
            <v>336</v>
          </cell>
          <cell r="D89" t="str">
            <v>Roads, Railroads &amp; Bridges</v>
          </cell>
          <cell r="M89">
            <v>5.66</v>
          </cell>
          <cell r="N89">
            <v>10225</v>
          </cell>
        </row>
        <row r="91">
          <cell r="D91" t="str">
            <v xml:space="preserve">TOTAL HYDRAULIC PRODUCTION </v>
          </cell>
          <cell r="M91">
            <v>3.09</v>
          </cell>
          <cell r="N91">
            <v>556068</v>
          </cell>
        </row>
        <row r="93">
          <cell r="D93" t="str">
            <v>OTHER PRODUCTION PLANT</v>
          </cell>
        </row>
        <row r="95">
          <cell r="B95">
            <v>341</v>
          </cell>
          <cell r="C95">
            <v>341</v>
          </cell>
          <cell r="D95" t="str">
            <v>STRUCTURES &amp; IMPROVEMENTS</v>
          </cell>
        </row>
        <row r="96">
          <cell r="B96" t="str">
            <v xml:space="preserve">341.00 01           </v>
          </cell>
          <cell r="D96" t="str">
            <v>Battle Mountain</v>
          </cell>
          <cell r="E96">
            <v>1</v>
          </cell>
          <cell r="I96">
            <v>0</v>
          </cell>
          <cell r="J96" t="str">
            <v>Other</v>
          </cell>
          <cell r="K96">
            <v>0</v>
          </cell>
          <cell r="M96">
            <v>0.87</v>
          </cell>
          <cell r="N96">
            <v>320</v>
          </cell>
        </row>
        <row r="97">
          <cell r="B97" t="str">
            <v xml:space="preserve">341.00 02           </v>
          </cell>
          <cell r="D97" t="str">
            <v>Brunswick</v>
          </cell>
          <cell r="E97">
            <v>2</v>
          </cell>
          <cell r="I97">
            <v>1</v>
          </cell>
          <cell r="J97" t="str">
            <v>Battle Mountain</v>
          </cell>
          <cell r="K97">
            <v>1</v>
          </cell>
          <cell r="M97">
            <v>1.08</v>
          </cell>
          <cell r="N97">
            <v>256</v>
          </cell>
        </row>
        <row r="98">
          <cell r="B98" t="str">
            <v xml:space="preserve">341.00 03           </v>
          </cell>
          <cell r="D98" t="str">
            <v>Clark Mountain CT #3</v>
          </cell>
          <cell r="E98">
            <v>3</v>
          </cell>
          <cell r="I98">
            <v>2</v>
          </cell>
          <cell r="J98" t="str">
            <v>Brunswick</v>
          </cell>
          <cell r="K98">
            <v>2</v>
          </cell>
          <cell r="M98">
            <v>4.6100000000000003</v>
          </cell>
          <cell r="N98">
            <v>108260</v>
          </cell>
        </row>
        <row r="99">
          <cell r="B99" t="str">
            <v xml:space="preserve">341.00 04           </v>
          </cell>
          <cell r="D99" t="str">
            <v>Clark Mountain CT #4</v>
          </cell>
          <cell r="E99">
            <v>4</v>
          </cell>
          <cell r="I99">
            <v>3</v>
          </cell>
          <cell r="J99" t="str">
            <v>Clark Mountain CT #3</v>
          </cell>
          <cell r="K99">
            <v>3</v>
          </cell>
          <cell r="M99">
            <v>4.93</v>
          </cell>
          <cell r="N99">
            <v>150061</v>
          </cell>
        </row>
        <row r="100">
          <cell r="B100" t="str">
            <v xml:space="preserve">341.00 05           </v>
          </cell>
          <cell r="D100" t="str">
            <v>Fallon</v>
          </cell>
          <cell r="E100">
            <v>5</v>
          </cell>
          <cell r="I100">
            <v>4</v>
          </cell>
          <cell r="J100" t="str">
            <v>Clark Mountain CT #4</v>
          </cell>
          <cell r="K100">
            <v>4</v>
          </cell>
          <cell r="M100">
            <v>0.92</v>
          </cell>
          <cell r="N100">
            <v>56</v>
          </cell>
        </row>
        <row r="101">
          <cell r="B101" t="str">
            <v xml:space="preserve">341.00 06           </v>
          </cell>
          <cell r="D101" t="str">
            <v>Gabbs</v>
          </cell>
          <cell r="E101">
            <v>6</v>
          </cell>
          <cell r="I101">
            <v>5</v>
          </cell>
          <cell r="J101" t="str">
            <v>Fallon Diesels</v>
          </cell>
          <cell r="K101">
            <v>5</v>
          </cell>
          <cell r="M101">
            <v>1.25</v>
          </cell>
          <cell r="N101">
            <v>265</v>
          </cell>
        </row>
        <row r="102">
          <cell r="B102" t="str">
            <v xml:space="preserve">341.00 08           </v>
          </cell>
          <cell r="D102" t="str">
            <v>Kings Beach</v>
          </cell>
          <cell r="E102">
            <v>8</v>
          </cell>
          <cell r="I102">
            <v>6</v>
          </cell>
          <cell r="J102" t="str">
            <v>Gabbs</v>
          </cell>
          <cell r="K102">
            <v>6</v>
          </cell>
          <cell r="M102">
            <v>2.2000000000000002</v>
          </cell>
          <cell r="N102">
            <v>8614</v>
          </cell>
        </row>
        <row r="103">
          <cell r="B103" t="str">
            <v xml:space="preserve">341.00 09           </v>
          </cell>
          <cell r="D103" t="str">
            <v>Pinon</v>
          </cell>
          <cell r="E103">
            <v>9</v>
          </cell>
          <cell r="I103">
            <v>8</v>
          </cell>
          <cell r="J103" t="str">
            <v>Kings Beach</v>
          </cell>
          <cell r="K103">
            <v>8</v>
          </cell>
          <cell r="M103">
            <v>4.72</v>
          </cell>
          <cell r="N103">
            <v>5672</v>
          </cell>
        </row>
        <row r="104">
          <cell r="B104" t="str">
            <v xml:space="preserve">341.00 10           </v>
          </cell>
          <cell r="D104" t="str">
            <v>Portola</v>
          </cell>
          <cell r="E104">
            <v>10</v>
          </cell>
          <cell r="I104">
            <v>9</v>
          </cell>
          <cell r="J104" t="str">
            <v>Tracy Units 4&amp;5</v>
          </cell>
          <cell r="K104">
            <v>9</v>
          </cell>
          <cell r="M104">
            <v>1.38</v>
          </cell>
          <cell r="N104">
            <v>69</v>
          </cell>
        </row>
        <row r="105">
          <cell r="B105" t="str">
            <v xml:space="preserve">341.00 12           </v>
          </cell>
          <cell r="D105" t="str">
            <v>Tracy</v>
          </cell>
          <cell r="E105">
            <v>12</v>
          </cell>
          <cell r="I105">
            <v>10</v>
          </cell>
          <cell r="J105" t="str">
            <v>Portola Diesels</v>
          </cell>
          <cell r="K105">
            <v>10</v>
          </cell>
          <cell r="M105">
            <v>0.44</v>
          </cell>
          <cell r="N105">
            <v>420</v>
          </cell>
        </row>
        <row r="106">
          <cell r="B106" t="str">
            <v xml:space="preserve">341.00 16           </v>
          </cell>
          <cell r="D106" t="str">
            <v>Valley Road</v>
          </cell>
          <cell r="E106">
            <v>16</v>
          </cell>
          <cell r="I106">
            <v>11</v>
          </cell>
          <cell r="J106" t="str">
            <v>Stock Yard Diesels</v>
          </cell>
          <cell r="K106">
            <v>11</v>
          </cell>
          <cell r="M106">
            <v>5.69</v>
          </cell>
          <cell r="N106">
            <v>1618</v>
          </cell>
        </row>
        <row r="107">
          <cell r="B107" t="str">
            <v xml:space="preserve">341.00 15           </v>
          </cell>
          <cell r="D107" t="str">
            <v>Winnemucca</v>
          </cell>
          <cell r="E107">
            <v>15</v>
          </cell>
          <cell r="I107">
            <v>12</v>
          </cell>
          <cell r="J107" t="str">
            <v>Clark Mountain Diesels #1/2</v>
          </cell>
          <cell r="K107">
            <v>12</v>
          </cell>
          <cell r="M107">
            <v>0.32</v>
          </cell>
          <cell r="N107">
            <v>338</v>
          </cell>
        </row>
        <row r="108">
          <cell r="I108">
            <v>15</v>
          </cell>
          <cell r="J108" t="str">
            <v>Winnemucca Gas Turbines</v>
          </cell>
          <cell r="K108">
            <v>15</v>
          </cell>
        </row>
        <row r="109">
          <cell r="D109" t="str">
            <v>Total Account 341</v>
          </cell>
          <cell r="I109">
            <v>16</v>
          </cell>
          <cell r="J109" t="str">
            <v>Valley Road Diesels</v>
          </cell>
          <cell r="K109">
            <v>16</v>
          </cell>
          <cell r="M109">
            <v>4.43</v>
          </cell>
          <cell r="N109">
            <v>275949</v>
          </cell>
        </row>
        <row r="110">
          <cell r="I110">
            <v>21</v>
          </cell>
          <cell r="J110" t="str">
            <v>VALMY UNIT 1</v>
          </cell>
          <cell r="K110">
            <v>21</v>
          </cell>
        </row>
        <row r="111">
          <cell r="B111">
            <v>342</v>
          </cell>
          <cell r="C111">
            <v>342</v>
          </cell>
          <cell r="D111" t="str">
            <v>FUEL HOLDERS&lt;PRODUCERS &amp; ACCESS&gt;</v>
          </cell>
          <cell r="I111">
            <v>33</v>
          </cell>
          <cell r="J111" t="str">
            <v>VALMY UNIT 2</v>
          </cell>
          <cell r="K111">
            <v>33</v>
          </cell>
        </row>
        <row r="112">
          <cell r="B112" t="str">
            <v xml:space="preserve">342.00 01           </v>
          </cell>
          <cell r="D112" t="str">
            <v>Battle Mountain</v>
          </cell>
          <cell r="E112">
            <v>1</v>
          </cell>
          <cell r="I112">
            <v>38</v>
          </cell>
          <cell r="J112" t="str">
            <v>Loyalton Diesels</v>
          </cell>
          <cell r="K112">
            <v>38</v>
          </cell>
          <cell r="M112">
            <v>0.73</v>
          </cell>
          <cell r="N112">
            <v>277</v>
          </cell>
        </row>
        <row r="113">
          <cell r="B113" t="str">
            <v xml:space="preserve">342.00 02           </v>
          </cell>
          <cell r="D113" t="str">
            <v>Brunswick</v>
          </cell>
          <cell r="E113">
            <v>2</v>
          </cell>
          <cell r="I113">
            <v>41</v>
          </cell>
          <cell r="J113" t="str">
            <v>Tracy 8,9,10</v>
          </cell>
          <cell r="K113">
            <v>41</v>
          </cell>
          <cell r="M113">
            <v>0.96</v>
          </cell>
          <cell r="N113">
            <v>74</v>
          </cell>
        </row>
        <row r="114">
          <cell r="B114" t="str">
            <v xml:space="preserve">342.00 03           </v>
          </cell>
          <cell r="D114" t="str">
            <v>Clark Mountain CT #3</v>
          </cell>
          <cell r="E114">
            <v>3</v>
          </cell>
          <cell r="I114">
            <v>91</v>
          </cell>
          <cell r="J114" t="str">
            <v>Solar</v>
          </cell>
          <cell r="K114">
            <v>91</v>
          </cell>
          <cell r="M114">
            <v>4.7</v>
          </cell>
          <cell r="N114">
            <v>238148</v>
          </cell>
        </row>
        <row r="115">
          <cell r="B115" t="str">
            <v xml:space="preserve">342.00 04           </v>
          </cell>
          <cell r="D115" t="str">
            <v>Clark Mountain CT #4</v>
          </cell>
          <cell r="E115">
            <v>4</v>
          </cell>
          <cell r="M115">
            <v>4.72</v>
          </cell>
          <cell r="N115">
            <v>238687</v>
          </cell>
        </row>
        <row r="116">
          <cell r="B116" t="str">
            <v xml:space="preserve">342.00 06           </v>
          </cell>
          <cell r="D116" t="str">
            <v>Gabbs</v>
          </cell>
          <cell r="E116">
            <v>6</v>
          </cell>
          <cell r="M116">
            <v>1.1499999999999999</v>
          </cell>
          <cell r="N116">
            <v>277</v>
          </cell>
        </row>
        <row r="117">
          <cell r="B117" t="str">
            <v xml:space="preserve">342.00 08           </v>
          </cell>
          <cell r="D117" t="str">
            <v>Kings Beach</v>
          </cell>
          <cell r="E117">
            <v>8</v>
          </cell>
          <cell r="M117">
            <v>2.15</v>
          </cell>
          <cell r="N117">
            <v>4044</v>
          </cell>
        </row>
        <row r="118">
          <cell r="B118" t="str">
            <v xml:space="preserve">342.00 09           </v>
          </cell>
          <cell r="D118" t="str">
            <v>Pinon</v>
          </cell>
          <cell r="E118">
            <v>9</v>
          </cell>
          <cell r="M118">
            <v>5.32</v>
          </cell>
          <cell r="N118">
            <v>178158</v>
          </cell>
        </row>
        <row r="119">
          <cell r="B119" t="str">
            <v xml:space="preserve">342.00 10           </v>
          </cell>
          <cell r="D119" t="str">
            <v>Portola</v>
          </cell>
          <cell r="E119">
            <v>10</v>
          </cell>
          <cell r="M119">
            <v>1.41</v>
          </cell>
          <cell r="N119">
            <v>222</v>
          </cell>
        </row>
        <row r="120">
          <cell r="B120" t="str">
            <v xml:space="preserve">342.00 12           </v>
          </cell>
          <cell r="D120" t="str">
            <v>Tracy</v>
          </cell>
          <cell r="E120">
            <v>12</v>
          </cell>
          <cell r="M120">
            <v>1.24</v>
          </cell>
          <cell r="N120">
            <v>1021</v>
          </cell>
        </row>
        <row r="121">
          <cell r="B121" t="str">
            <v xml:space="preserve">342.00 16           </v>
          </cell>
          <cell r="D121" t="str">
            <v>Valley Road</v>
          </cell>
          <cell r="E121">
            <v>16</v>
          </cell>
          <cell r="M121">
            <v>0.9</v>
          </cell>
          <cell r="N121">
            <v>345</v>
          </cell>
        </row>
        <row r="123">
          <cell r="D123" t="str">
            <v>Total Account 342</v>
          </cell>
          <cell r="M123">
            <v>4.7699999999999996</v>
          </cell>
          <cell r="N123">
            <v>661253</v>
          </cell>
        </row>
        <row r="125">
          <cell r="B125">
            <v>343</v>
          </cell>
          <cell r="C125">
            <v>343</v>
          </cell>
          <cell r="D125" t="str">
            <v>PRIME MOVERS</v>
          </cell>
        </row>
        <row r="126">
          <cell r="B126" t="str">
            <v xml:space="preserve">343.00 03           </v>
          </cell>
          <cell r="D126" t="str">
            <v>Clark Mountain #3</v>
          </cell>
          <cell r="E126">
            <v>3</v>
          </cell>
          <cell r="M126">
            <v>4.7</v>
          </cell>
          <cell r="N126">
            <v>523755</v>
          </cell>
        </row>
        <row r="127">
          <cell r="B127" t="str">
            <v xml:space="preserve">343.00 04           </v>
          </cell>
          <cell r="D127" t="str">
            <v>Clark Mountain #4</v>
          </cell>
          <cell r="E127">
            <v>4</v>
          </cell>
          <cell r="M127">
            <v>4.71</v>
          </cell>
          <cell r="N127">
            <v>520116</v>
          </cell>
        </row>
        <row r="128">
          <cell r="B128" t="str">
            <v xml:space="preserve">343.00 08           </v>
          </cell>
          <cell r="D128" t="str">
            <v>Kings Beach</v>
          </cell>
          <cell r="E128">
            <v>8</v>
          </cell>
          <cell r="M128">
            <v>3.14</v>
          </cell>
          <cell r="N128">
            <v>5333</v>
          </cell>
        </row>
        <row r="129">
          <cell r="B129" t="str">
            <v xml:space="preserve">343.00 09           </v>
          </cell>
          <cell r="D129" t="str">
            <v>Pinon</v>
          </cell>
          <cell r="E129">
            <v>9</v>
          </cell>
          <cell r="M129">
            <v>5.42</v>
          </cell>
          <cell r="N129">
            <v>49516</v>
          </cell>
        </row>
        <row r="131">
          <cell r="D131" t="str">
            <v>Total Account 343</v>
          </cell>
          <cell r="M131">
            <v>4.72</v>
          </cell>
          <cell r="N131">
            <v>1098720</v>
          </cell>
        </row>
        <row r="133">
          <cell r="B133">
            <v>344</v>
          </cell>
          <cell r="C133">
            <v>344</v>
          </cell>
          <cell r="D133" t="str">
            <v>GENERATORS</v>
          </cell>
        </row>
        <row r="134">
          <cell r="B134" t="str">
            <v xml:space="preserve">344.00 01           </v>
          </cell>
          <cell r="D134" t="str">
            <v>Battle Mountain</v>
          </cell>
          <cell r="E134">
            <v>1</v>
          </cell>
          <cell r="M134">
            <v>0.55000000000000004</v>
          </cell>
          <cell r="N134">
            <v>3708</v>
          </cell>
        </row>
        <row r="135">
          <cell r="B135" t="str">
            <v xml:space="preserve">344.00 02           </v>
          </cell>
          <cell r="D135" t="str">
            <v>Brunswick</v>
          </cell>
          <cell r="E135">
            <v>2</v>
          </cell>
          <cell r="M135">
            <v>1</v>
          </cell>
          <cell r="N135">
            <v>4876</v>
          </cell>
        </row>
        <row r="136">
          <cell r="B136" t="str">
            <v xml:space="preserve">344.00 03           </v>
          </cell>
          <cell r="D136" t="str">
            <v>Clark Mountain #3</v>
          </cell>
          <cell r="E136">
            <v>3</v>
          </cell>
          <cell r="M136">
            <v>4.78</v>
          </cell>
          <cell r="N136">
            <v>231322</v>
          </cell>
        </row>
        <row r="137">
          <cell r="B137" t="str">
            <v xml:space="preserve">344.00 04           </v>
          </cell>
          <cell r="D137" t="str">
            <v>Clark Mountain #4</v>
          </cell>
          <cell r="E137">
            <v>4</v>
          </cell>
          <cell r="M137">
            <v>4.79</v>
          </cell>
          <cell r="N137">
            <v>231113</v>
          </cell>
        </row>
        <row r="138">
          <cell r="B138" t="str">
            <v xml:space="preserve">344.00 05           </v>
          </cell>
          <cell r="D138" t="str">
            <v>Fallon</v>
          </cell>
          <cell r="E138">
            <v>5</v>
          </cell>
          <cell r="M138">
            <v>0.81</v>
          </cell>
          <cell r="N138">
            <v>2341</v>
          </cell>
        </row>
        <row r="139">
          <cell r="B139" t="str">
            <v xml:space="preserve">344.00 06           </v>
          </cell>
          <cell r="D139" t="str">
            <v>Gabbs</v>
          </cell>
          <cell r="E139">
            <v>6</v>
          </cell>
          <cell r="M139">
            <v>1.27</v>
          </cell>
          <cell r="N139">
            <v>7494</v>
          </cell>
        </row>
        <row r="140">
          <cell r="B140" t="str">
            <v xml:space="preserve">344.00 08           </v>
          </cell>
          <cell r="D140" t="str">
            <v>Kings Beach</v>
          </cell>
          <cell r="E140">
            <v>8</v>
          </cell>
          <cell r="M140">
            <v>1.18</v>
          </cell>
          <cell r="N140">
            <v>17918</v>
          </cell>
        </row>
        <row r="141">
          <cell r="B141" t="str">
            <v xml:space="preserve">344.00 09           </v>
          </cell>
          <cell r="D141" t="str">
            <v>Pinon</v>
          </cell>
          <cell r="E141">
            <v>9</v>
          </cell>
          <cell r="M141">
            <v>4.21</v>
          </cell>
          <cell r="N141">
            <v>1026671</v>
          </cell>
        </row>
        <row r="142">
          <cell r="B142" t="str">
            <v xml:space="preserve">344.00 10           </v>
          </cell>
          <cell r="D142" t="str">
            <v>Portola</v>
          </cell>
          <cell r="E142">
            <v>10</v>
          </cell>
          <cell r="M142">
            <v>1.25</v>
          </cell>
          <cell r="N142">
            <v>7052</v>
          </cell>
        </row>
        <row r="143">
          <cell r="B143" t="str">
            <v xml:space="preserve">344.00 11           </v>
          </cell>
          <cell r="D143" t="str">
            <v>Stock Yard</v>
          </cell>
          <cell r="E143">
            <v>11</v>
          </cell>
          <cell r="M143">
            <v>1.88</v>
          </cell>
          <cell r="N143">
            <v>612</v>
          </cell>
        </row>
        <row r="144">
          <cell r="B144" t="str">
            <v xml:space="preserve">344.00 12           </v>
          </cell>
          <cell r="D144" t="str">
            <v>Tracy</v>
          </cell>
          <cell r="E144">
            <v>12</v>
          </cell>
          <cell r="M144">
            <v>0.59</v>
          </cell>
          <cell r="N144">
            <v>9735</v>
          </cell>
        </row>
        <row r="145">
          <cell r="B145" t="str">
            <v xml:space="preserve">344.00 16           </v>
          </cell>
          <cell r="D145" t="str">
            <v>Valley Road</v>
          </cell>
          <cell r="E145">
            <v>16</v>
          </cell>
          <cell r="M145">
            <v>4.92</v>
          </cell>
          <cell r="N145">
            <v>27622</v>
          </cell>
        </row>
        <row r="146">
          <cell r="B146" t="str">
            <v xml:space="preserve">344.00 15           </v>
          </cell>
          <cell r="D146" t="str">
            <v>Winnemucca</v>
          </cell>
          <cell r="E146">
            <v>15</v>
          </cell>
          <cell r="M146">
            <v>0.31</v>
          </cell>
          <cell r="N146">
            <v>5371</v>
          </cell>
        </row>
        <row r="148">
          <cell r="D148" t="str">
            <v>Total Account 344</v>
          </cell>
          <cell r="M148">
            <v>3.74</v>
          </cell>
          <cell r="N148">
            <v>1575835</v>
          </cell>
        </row>
        <row r="150">
          <cell r="B150">
            <v>345</v>
          </cell>
          <cell r="C150">
            <v>345</v>
          </cell>
          <cell r="D150" t="str">
            <v>ACCESSORY ELECTRIC EQUIPMENT</v>
          </cell>
        </row>
        <row r="151">
          <cell r="B151" t="str">
            <v xml:space="preserve">345.00 01           </v>
          </cell>
          <cell r="D151" t="str">
            <v>Battle Mountain</v>
          </cell>
          <cell r="E151">
            <v>1</v>
          </cell>
          <cell r="M151">
            <v>0.7</v>
          </cell>
          <cell r="N151">
            <v>1281</v>
          </cell>
        </row>
        <row r="152">
          <cell r="B152" t="str">
            <v xml:space="preserve">345.00 02           </v>
          </cell>
          <cell r="D152" t="str">
            <v>Brunswick</v>
          </cell>
          <cell r="E152">
            <v>2</v>
          </cell>
          <cell r="M152">
            <v>1.1100000000000001</v>
          </cell>
          <cell r="N152">
            <v>2736</v>
          </cell>
        </row>
        <row r="153">
          <cell r="B153" t="str">
            <v xml:space="preserve">345.00 03           </v>
          </cell>
          <cell r="D153" t="str">
            <v>Clark Mountain CT #3</v>
          </cell>
          <cell r="E153">
            <v>3</v>
          </cell>
          <cell r="M153">
            <v>4.6399999999999997</v>
          </cell>
          <cell r="N153">
            <v>161960</v>
          </cell>
        </row>
        <row r="154">
          <cell r="B154" t="str">
            <v xml:space="preserve">345.00 04           </v>
          </cell>
          <cell r="D154" t="str">
            <v>Clark Mountain CT #4</v>
          </cell>
          <cell r="E154">
            <v>4</v>
          </cell>
          <cell r="M154">
            <v>4.66</v>
          </cell>
          <cell r="N154">
            <v>162512</v>
          </cell>
        </row>
        <row r="155">
          <cell r="B155" t="str">
            <v xml:space="preserve">345.00 05           </v>
          </cell>
          <cell r="D155" t="str">
            <v>Fallon</v>
          </cell>
          <cell r="E155">
            <v>5</v>
          </cell>
          <cell r="M155">
            <v>0.81</v>
          </cell>
          <cell r="N155">
            <v>375</v>
          </cell>
        </row>
        <row r="156">
          <cell r="B156" t="str">
            <v xml:space="preserve">345.00 06           </v>
          </cell>
          <cell r="D156" t="str">
            <v>Gabbs</v>
          </cell>
          <cell r="E156">
            <v>6</v>
          </cell>
          <cell r="M156">
            <v>1.99</v>
          </cell>
          <cell r="N156">
            <v>8160</v>
          </cell>
        </row>
        <row r="157">
          <cell r="B157" t="str">
            <v xml:space="preserve">345.00 08           </v>
          </cell>
          <cell r="D157" t="str">
            <v>Kings Beach</v>
          </cell>
          <cell r="E157">
            <v>8</v>
          </cell>
          <cell r="M157">
            <v>1.52</v>
          </cell>
          <cell r="N157">
            <v>823</v>
          </cell>
        </row>
        <row r="158">
          <cell r="B158" t="str">
            <v xml:space="preserve">345.00 09           </v>
          </cell>
          <cell r="D158" t="str">
            <v>Pinon</v>
          </cell>
          <cell r="E158">
            <v>9</v>
          </cell>
          <cell r="M158">
            <v>4.17</v>
          </cell>
          <cell r="N158">
            <v>1247000</v>
          </cell>
        </row>
        <row r="159">
          <cell r="B159" t="str">
            <v xml:space="preserve">345.00 10           </v>
          </cell>
          <cell r="D159" t="str">
            <v>Portola</v>
          </cell>
          <cell r="E159">
            <v>10</v>
          </cell>
          <cell r="M159">
            <v>1.74</v>
          </cell>
          <cell r="N159">
            <v>2723</v>
          </cell>
        </row>
        <row r="160">
          <cell r="B160" t="str">
            <v xml:space="preserve">345.00 12           </v>
          </cell>
          <cell r="D160" t="str">
            <v>Tracy</v>
          </cell>
          <cell r="E160">
            <v>12</v>
          </cell>
          <cell r="M160">
            <v>1.23</v>
          </cell>
          <cell r="N160">
            <v>10648</v>
          </cell>
        </row>
        <row r="161">
          <cell r="B161" t="str">
            <v xml:space="preserve">345.00 16           </v>
          </cell>
          <cell r="D161" t="str">
            <v>Valley Road</v>
          </cell>
          <cell r="E161">
            <v>16</v>
          </cell>
          <cell r="M161">
            <v>10.83</v>
          </cell>
          <cell r="N161">
            <v>13791</v>
          </cell>
        </row>
        <row r="162">
          <cell r="B162" t="str">
            <v xml:space="preserve">345.00 15           </v>
          </cell>
          <cell r="D162" t="str">
            <v>Winnemucca</v>
          </cell>
          <cell r="E162">
            <v>15</v>
          </cell>
          <cell r="M162">
            <v>0.16</v>
          </cell>
          <cell r="N162">
            <v>1026</v>
          </cell>
        </row>
        <row r="164">
          <cell r="D164" t="str">
            <v>Total Account 345</v>
          </cell>
          <cell r="M164">
            <v>4.07</v>
          </cell>
          <cell r="N164">
            <v>1613035</v>
          </cell>
        </row>
        <row r="166">
          <cell r="B166">
            <v>346</v>
          </cell>
          <cell r="C166">
            <v>346</v>
          </cell>
          <cell r="D166" t="str">
            <v>MISC. POWER PLANT EQUIPMENT</v>
          </cell>
        </row>
        <row r="167">
          <cell r="B167" t="str">
            <v xml:space="preserve">346.00 03           </v>
          </cell>
          <cell r="D167" t="str">
            <v>Clark Mountain CT #3</v>
          </cell>
          <cell r="E167">
            <v>3</v>
          </cell>
          <cell r="M167">
            <v>5.69</v>
          </cell>
          <cell r="N167">
            <v>310208</v>
          </cell>
        </row>
        <row r="168">
          <cell r="B168" t="str">
            <v xml:space="preserve">346.00 04           </v>
          </cell>
          <cell r="D168" t="str">
            <v>Clark Mountain CT #4</v>
          </cell>
          <cell r="E168">
            <v>4</v>
          </cell>
          <cell r="M168">
            <v>4.9800000000000004</v>
          </cell>
          <cell r="N168">
            <v>16764</v>
          </cell>
        </row>
        <row r="169">
          <cell r="B169" t="str">
            <v xml:space="preserve">346.00 09           </v>
          </cell>
          <cell r="D169" t="str">
            <v>Pinon</v>
          </cell>
          <cell r="E169">
            <v>9</v>
          </cell>
          <cell r="M169">
            <v>4.76</v>
          </cell>
          <cell r="N169">
            <v>138800</v>
          </cell>
        </row>
        <row r="170">
          <cell r="B170" t="str">
            <v xml:space="preserve">346.00 12           </v>
          </cell>
          <cell r="D170" t="str">
            <v>Tracy</v>
          </cell>
          <cell r="E170">
            <v>12</v>
          </cell>
          <cell r="M170">
            <v>4.46</v>
          </cell>
          <cell r="N170">
            <v>140</v>
          </cell>
        </row>
        <row r="172">
          <cell r="D172" t="str">
            <v>Total Account 346</v>
          </cell>
          <cell r="M172">
            <v>5.35</v>
          </cell>
          <cell r="N172">
            <v>465912</v>
          </cell>
        </row>
        <row r="174">
          <cell r="D174" t="str">
            <v>TOTAL OTHER PRODUCTION</v>
          </cell>
          <cell r="M174">
            <v>4.25</v>
          </cell>
          <cell r="N174">
            <v>5690704</v>
          </cell>
        </row>
        <row r="176">
          <cell r="D176" t="str">
            <v>TRANSMISSION PLANT</v>
          </cell>
        </row>
        <row r="178">
          <cell r="B178">
            <v>350.2</v>
          </cell>
          <cell r="C178">
            <v>350</v>
          </cell>
          <cell r="D178" t="str">
            <v>Land Rights</v>
          </cell>
          <cell r="M178">
            <v>1.42</v>
          </cell>
          <cell r="N178">
            <v>594873</v>
          </cell>
        </row>
        <row r="179">
          <cell r="B179">
            <v>352</v>
          </cell>
          <cell r="C179">
            <v>352</v>
          </cell>
          <cell r="D179" t="str">
            <v>Structures &amp; Improvements</v>
          </cell>
          <cell r="M179">
            <v>1.98</v>
          </cell>
          <cell r="N179">
            <v>133239</v>
          </cell>
        </row>
        <row r="180">
          <cell r="B180">
            <v>353</v>
          </cell>
          <cell r="C180">
            <v>353</v>
          </cell>
          <cell r="D180" t="str">
            <v>Station Equipment</v>
          </cell>
          <cell r="M180">
            <v>1.83</v>
          </cell>
          <cell r="N180">
            <v>2852629</v>
          </cell>
        </row>
        <row r="181">
          <cell r="B181">
            <v>354</v>
          </cell>
          <cell r="C181">
            <v>354</v>
          </cell>
          <cell r="D181" t="str">
            <v>Towers &amp; Fixtures</v>
          </cell>
          <cell r="M181">
            <v>1.52</v>
          </cell>
          <cell r="N181">
            <v>1954997</v>
          </cell>
        </row>
        <row r="182">
          <cell r="B182">
            <v>355</v>
          </cell>
          <cell r="C182">
            <v>355</v>
          </cell>
          <cell r="D182" t="str">
            <v>Poles &amp; fixtures</v>
          </cell>
          <cell r="M182">
            <v>1.82</v>
          </cell>
          <cell r="N182">
            <v>984573</v>
          </cell>
        </row>
        <row r="183">
          <cell r="B183">
            <v>356</v>
          </cell>
          <cell r="C183">
            <v>356</v>
          </cell>
          <cell r="D183" t="str">
            <v>Overhead Conductors &amp; Devices</v>
          </cell>
          <cell r="M183">
            <v>1.63</v>
          </cell>
          <cell r="N183">
            <v>1837042</v>
          </cell>
        </row>
        <row r="184">
          <cell r="B184">
            <v>357</v>
          </cell>
          <cell r="C184">
            <v>357</v>
          </cell>
          <cell r="D184" t="str">
            <v>Underground Conduit</v>
          </cell>
          <cell r="M184">
            <v>1.92</v>
          </cell>
          <cell r="N184">
            <v>133927</v>
          </cell>
        </row>
        <row r="185">
          <cell r="B185">
            <v>358</v>
          </cell>
          <cell r="C185">
            <v>358</v>
          </cell>
          <cell r="D185" t="str">
            <v>Underground Conductors</v>
          </cell>
          <cell r="M185">
            <v>2.35</v>
          </cell>
          <cell r="N185">
            <v>255427</v>
          </cell>
        </row>
        <row r="186">
          <cell r="B186">
            <v>359</v>
          </cell>
          <cell r="C186">
            <v>359</v>
          </cell>
          <cell r="D186" t="str">
            <v>Roads &amp; Trails</v>
          </cell>
          <cell r="M186">
            <v>1.19</v>
          </cell>
          <cell r="N186">
            <v>4766</v>
          </cell>
        </row>
        <row r="187">
          <cell r="B187" t="str">
            <v xml:space="preserve"> </v>
          </cell>
          <cell r="C187" t="str">
            <v xml:space="preserve"> </v>
          </cell>
          <cell r="D187" t="str">
            <v xml:space="preserve"> </v>
          </cell>
        </row>
        <row r="188">
          <cell r="B188" t="str">
            <v xml:space="preserve"> </v>
          </cell>
          <cell r="C188" t="str">
            <v xml:space="preserve"> </v>
          </cell>
          <cell r="D188" t="str">
            <v>DISTRIBUTION PLANT</v>
          </cell>
        </row>
        <row r="190">
          <cell r="B190">
            <v>360.2</v>
          </cell>
          <cell r="C190">
            <v>360</v>
          </cell>
          <cell r="D190" t="str">
            <v>Land Rights</v>
          </cell>
          <cell r="M190">
            <v>1.62</v>
          </cell>
          <cell r="N190">
            <v>113103</v>
          </cell>
        </row>
        <row r="191">
          <cell r="B191">
            <v>361</v>
          </cell>
          <cell r="C191">
            <v>361</v>
          </cell>
          <cell r="D191" t="str">
            <v>Structures &amp; Improvements</v>
          </cell>
          <cell r="M191">
            <v>1.82</v>
          </cell>
          <cell r="N191">
            <v>30061</v>
          </cell>
        </row>
        <row r="192">
          <cell r="B192">
            <v>362</v>
          </cell>
          <cell r="C192">
            <v>362</v>
          </cell>
          <cell r="D192" t="str">
            <v>Station euipment</v>
          </cell>
          <cell r="M192">
            <v>1.74</v>
          </cell>
          <cell r="N192">
            <v>2489631</v>
          </cell>
        </row>
        <row r="193">
          <cell r="B193">
            <v>364</v>
          </cell>
          <cell r="C193">
            <v>364</v>
          </cell>
          <cell r="D193" t="str">
            <v>Poles,Towers &amp; Fixtures</v>
          </cell>
          <cell r="M193">
            <v>1.37</v>
          </cell>
          <cell r="N193">
            <v>1961554</v>
          </cell>
        </row>
        <row r="194">
          <cell r="B194">
            <v>365</v>
          </cell>
          <cell r="C194">
            <v>365</v>
          </cell>
          <cell r="D194" t="str">
            <v>Overhead Conductors</v>
          </cell>
          <cell r="M194">
            <v>3.85</v>
          </cell>
          <cell r="N194">
            <v>4968273</v>
          </cell>
        </row>
        <row r="195">
          <cell r="B195">
            <v>366</v>
          </cell>
          <cell r="C195">
            <v>366</v>
          </cell>
          <cell r="D195" t="str">
            <v>Underground Conduit</v>
          </cell>
          <cell r="M195">
            <v>1.7</v>
          </cell>
          <cell r="N195">
            <v>1345877</v>
          </cell>
        </row>
        <row r="196">
          <cell r="B196">
            <v>367</v>
          </cell>
          <cell r="C196">
            <v>367</v>
          </cell>
          <cell r="D196" t="str">
            <v>Underground Conductors</v>
          </cell>
          <cell r="M196">
            <v>2.31</v>
          </cell>
          <cell r="N196">
            <v>5239415</v>
          </cell>
        </row>
        <row r="197">
          <cell r="B197">
            <v>368</v>
          </cell>
          <cell r="C197">
            <v>368</v>
          </cell>
          <cell r="D197" t="str">
            <v>Line transformers</v>
          </cell>
          <cell r="M197">
            <v>1.87</v>
          </cell>
          <cell r="N197">
            <v>2726149</v>
          </cell>
        </row>
        <row r="198">
          <cell r="B198">
            <v>369</v>
          </cell>
          <cell r="C198">
            <v>369</v>
          </cell>
          <cell r="D198" t="str">
            <v>Services</v>
          </cell>
          <cell r="M198">
            <v>2.66</v>
          </cell>
          <cell r="N198">
            <v>2727978</v>
          </cell>
        </row>
        <row r="199">
          <cell r="B199">
            <v>370</v>
          </cell>
          <cell r="C199">
            <v>370</v>
          </cell>
          <cell r="D199" t="str">
            <v>Meters</v>
          </cell>
          <cell r="M199">
            <v>2.56</v>
          </cell>
          <cell r="N199">
            <v>1016738</v>
          </cell>
        </row>
        <row r="200">
          <cell r="B200">
            <v>371</v>
          </cell>
          <cell r="C200">
            <v>371</v>
          </cell>
          <cell r="D200" t="str">
            <v>Installations on Customer Pemises</v>
          </cell>
          <cell r="M200">
            <v>2.5</v>
          </cell>
          <cell r="N200">
            <v>211664</v>
          </cell>
        </row>
        <row r="201">
          <cell r="B201">
            <v>373</v>
          </cell>
          <cell r="C201">
            <v>373</v>
          </cell>
          <cell r="D201" t="str">
            <v>Street Lighting</v>
          </cell>
          <cell r="M201">
            <v>2.0499999999999998</v>
          </cell>
          <cell r="N201">
            <v>549406</v>
          </cell>
        </row>
        <row r="203">
          <cell r="D203" t="str">
            <v>GENERAL PLANT</v>
          </cell>
        </row>
        <row r="205">
          <cell r="B205">
            <v>390</v>
          </cell>
          <cell r="C205">
            <v>390</v>
          </cell>
          <cell r="D205" t="str">
            <v>Structures &amp; Improvements</v>
          </cell>
          <cell r="M205">
            <v>2.54</v>
          </cell>
          <cell r="N205">
            <v>229447</v>
          </cell>
        </row>
        <row r="206">
          <cell r="B206">
            <v>391.1</v>
          </cell>
          <cell r="C206">
            <v>391.1</v>
          </cell>
          <cell r="D206" t="str">
            <v>Office Furniture &amp; Euipment</v>
          </cell>
          <cell r="M206">
            <v>5</v>
          </cell>
          <cell r="N206">
            <v>100573</v>
          </cell>
        </row>
        <row r="207">
          <cell r="B207">
            <v>391.2</v>
          </cell>
          <cell r="C207">
            <v>391.2</v>
          </cell>
          <cell r="D207" t="str">
            <v>Computers</v>
          </cell>
          <cell r="M207">
            <v>20</v>
          </cell>
          <cell r="N207">
            <v>678139</v>
          </cell>
        </row>
        <row r="208">
          <cell r="B208">
            <v>391.3</v>
          </cell>
          <cell r="C208">
            <v>391.3</v>
          </cell>
          <cell r="D208" t="str">
            <v>Computer Equipment - ESCC</v>
          </cell>
          <cell r="M208">
            <v>10</v>
          </cell>
          <cell r="N208">
            <v>291154</v>
          </cell>
        </row>
        <row r="209">
          <cell r="B209">
            <v>392</v>
          </cell>
          <cell r="C209">
            <v>392</v>
          </cell>
          <cell r="D209" t="str">
            <v>Transportation Equipment</v>
          </cell>
          <cell r="M209">
            <v>13.01</v>
          </cell>
          <cell r="N209">
            <v>2695291</v>
          </cell>
        </row>
        <row r="210">
          <cell r="B210">
            <v>393</v>
          </cell>
          <cell r="C210">
            <v>393</v>
          </cell>
          <cell r="D210" t="str">
            <v>Store Equipment</v>
          </cell>
          <cell r="M210">
            <v>5</v>
          </cell>
          <cell r="N210">
            <v>10705</v>
          </cell>
        </row>
        <row r="211">
          <cell r="B211">
            <v>394</v>
          </cell>
          <cell r="C211">
            <v>394</v>
          </cell>
          <cell r="D211" t="str">
            <v>Tools, Shop &amp; Garage Euipment</v>
          </cell>
          <cell r="M211">
            <v>4</v>
          </cell>
          <cell r="N211">
            <v>160029</v>
          </cell>
        </row>
        <row r="212">
          <cell r="B212">
            <v>395</v>
          </cell>
          <cell r="C212">
            <v>395</v>
          </cell>
          <cell r="D212" t="str">
            <v>Laboratory Equipment</v>
          </cell>
          <cell r="M212">
            <v>6.67</v>
          </cell>
          <cell r="N212">
            <v>50338</v>
          </cell>
        </row>
        <row r="213">
          <cell r="B213">
            <v>396</v>
          </cell>
          <cell r="C213">
            <v>396</v>
          </cell>
          <cell r="D213" t="str">
            <v>Power-Operated Equipment</v>
          </cell>
          <cell r="M213">
            <v>13.01</v>
          </cell>
          <cell r="N213">
            <v>618645</v>
          </cell>
        </row>
        <row r="214">
          <cell r="B214">
            <v>397</v>
          </cell>
          <cell r="C214">
            <v>397</v>
          </cell>
          <cell r="D214" t="str">
            <v>Communication Equipment</v>
          </cell>
          <cell r="M214">
            <v>6.67</v>
          </cell>
          <cell r="N214">
            <v>1635372</v>
          </cell>
        </row>
      </sheetData>
      <sheetData sheetId="6">
        <row r="4">
          <cell r="A4">
            <v>310.10000000000002</v>
          </cell>
          <cell r="B4" t="str">
            <v>Land</v>
          </cell>
          <cell r="G4">
            <v>1</v>
          </cell>
          <cell r="H4" t="str">
            <v>TRACY UNIT 1</v>
          </cell>
        </row>
        <row r="5">
          <cell r="A5">
            <v>310.2</v>
          </cell>
          <cell r="B5" t="str">
            <v>Land Rights</v>
          </cell>
          <cell r="G5">
            <v>2</v>
          </cell>
          <cell r="H5" t="str">
            <v>TRACY UNIT 2</v>
          </cell>
        </row>
        <row r="6">
          <cell r="A6">
            <v>311</v>
          </cell>
          <cell r="B6" t="str">
            <v>Structures and Improvements</v>
          </cell>
          <cell r="G6">
            <v>3</v>
          </cell>
          <cell r="H6" t="str">
            <v>TRACY UNIT 3</v>
          </cell>
        </row>
        <row r="7">
          <cell r="A7">
            <v>312</v>
          </cell>
          <cell r="B7" t="str">
            <v>Boiler Plant Equipment</v>
          </cell>
          <cell r="G7">
            <v>6</v>
          </cell>
          <cell r="H7" t="str">
            <v>TRACY COMMON</v>
          </cell>
        </row>
        <row r="8">
          <cell r="A8">
            <v>312.01</v>
          </cell>
          <cell r="B8" t="str">
            <v>Boiler Plant Equipment - Unit Trains</v>
          </cell>
          <cell r="G8">
            <v>10</v>
          </cell>
          <cell r="H8" t="str">
            <v>FT CHURCHILL COMMON</v>
          </cell>
        </row>
        <row r="9">
          <cell r="A9">
            <v>312.02</v>
          </cell>
          <cell r="B9" t="str">
            <v>Boiler Plant Equipment - AQC</v>
          </cell>
          <cell r="G9">
            <v>11</v>
          </cell>
          <cell r="H9" t="str">
            <v>FT CHURCHILL UNIT 1</v>
          </cell>
        </row>
        <row r="10">
          <cell r="G10">
            <v>12</v>
          </cell>
          <cell r="H10" t="str">
            <v>FT CHURCHILL UNIT 2</v>
          </cell>
        </row>
        <row r="11">
          <cell r="A11">
            <v>314</v>
          </cell>
          <cell r="B11" t="str">
            <v>Turbogenerator Units</v>
          </cell>
          <cell r="G11">
            <v>21</v>
          </cell>
          <cell r="H11" t="str">
            <v>VALMY UNIT 1</v>
          </cell>
        </row>
        <row r="12">
          <cell r="A12">
            <v>315</v>
          </cell>
          <cell r="B12" t="str">
            <v>Accessory Electric Equipment</v>
          </cell>
          <cell r="G12">
            <v>22</v>
          </cell>
          <cell r="H12" t="str">
            <v>VALMY UNIT 2</v>
          </cell>
        </row>
        <row r="13">
          <cell r="A13">
            <v>316</v>
          </cell>
          <cell r="B13" t="str">
            <v>Miscellaneous Power Plant Equipment</v>
          </cell>
        </row>
        <row r="14">
          <cell r="A14">
            <v>321</v>
          </cell>
          <cell r="B14" t="str">
            <v>Structures and Improvements</v>
          </cell>
        </row>
        <row r="15">
          <cell r="A15">
            <v>322</v>
          </cell>
          <cell r="B15" t="str">
            <v>Reactor Plant Equipment</v>
          </cell>
        </row>
        <row r="16">
          <cell r="A16">
            <v>323</v>
          </cell>
          <cell r="B16" t="str">
            <v>Turbogenerator Units</v>
          </cell>
        </row>
        <row r="17">
          <cell r="A17">
            <v>324</v>
          </cell>
          <cell r="B17" t="str">
            <v>Accessory Electric Equipment</v>
          </cell>
        </row>
        <row r="18">
          <cell r="A18">
            <v>325</v>
          </cell>
          <cell r="B18" t="str">
            <v>Miscellaneous Power Plant Equipment</v>
          </cell>
        </row>
        <row r="19">
          <cell r="A19">
            <v>317</v>
          </cell>
          <cell r="B19" t="str">
            <v>Asset Retirement Costs</v>
          </cell>
        </row>
        <row r="20">
          <cell r="A20">
            <v>330</v>
          </cell>
          <cell r="B20" t="str">
            <v>Land</v>
          </cell>
        </row>
        <row r="21">
          <cell r="A21">
            <v>340.1</v>
          </cell>
          <cell r="B21" t="str">
            <v>Land</v>
          </cell>
          <cell r="G21">
            <v>0</v>
          </cell>
          <cell r="H21" t="str">
            <v>Other</v>
          </cell>
        </row>
        <row r="22">
          <cell r="A22">
            <v>340.2</v>
          </cell>
          <cell r="B22" t="str">
            <v>Land Rights</v>
          </cell>
          <cell r="G22">
            <v>1</v>
          </cell>
          <cell r="H22" t="str">
            <v>Battle Mountain</v>
          </cell>
        </row>
        <row r="23">
          <cell r="A23">
            <v>341</v>
          </cell>
          <cell r="B23" t="str">
            <v>Structures and Improvements</v>
          </cell>
          <cell r="G23">
            <v>2</v>
          </cell>
          <cell r="H23" t="str">
            <v>Brunswick</v>
          </cell>
        </row>
        <row r="24">
          <cell r="A24">
            <v>341.02</v>
          </cell>
          <cell r="B24" t="str">
            <v>Structures and Improvements</v>
          </cell>
          <cell r="G24">
            <v>3</v>
          </cell>
          <cell r="H24" t="str">
            <v>Clark Mountain CT #3</v>
          </cell>
        </row>
        <row r="25">
          <cell r="A25">
            <v>342</v>
          </cell>
          <cell r="B25" t="str">
            <v>Fuel Holders, Producers and Accessories</v>
          </cell>
          <cell r="G25">
            <v>4</v>
          </cell>
          <cell r="H25" t="str">
            <v>Clark Mountain CT #4</v>
          </cell>
        </row>
        <row r="26">
          <cell r="A26">
            <v>343</v>
          </cell>
          <cell r="B26" t="str">
            <v>Prime Movers</v>
          </cell>
          <cell r="G26">
            <v>5</v>
          </cell>
          <cell r="H26" t="str">
            <v>Fallon Diesels</v>
          </cell>
        </row>
        <row r="27">
          <cell r="A27">
            <v>344</v>
          </cell>
          <cell r="B27" t="str">
            <v>Generators</v>
          </cell>
          <cell r="G27">
            <v>6</v>
          </cell>
          <cell r="H27" t="str">
            <v>Gabbs</v>
          </cell>
        </row>
        <row r="28">
          <cell r="A28">
            <v>344.02</v>
          </cell>
          <cell r="B28" t="str">
            <v>Generators</v>
          </cell>
          <cell r="G28">
            <v>8</v>
          </cell>
          <cell r="H28" t="str">
            <v>Kings Beach</v>
          </cell>
        </row>
        <row r="29">
          <cell r="A29">
            <v>345</v>
          </cell>
          <cell r="B29" t="str">
            <v>Accessory Electric Equipment</v>
          </cell>
          <cell r="G29">
            <v>9</v>
          </cell>
          <cell r="H29" t="str">
            <v>Tracy Units 4&amp;5</v>
          </cell>
        </row>
        <row r="30">
          <cell r="A30">
            <v>345.02</v>
          </cell>
          <cell r="B30" t="str">
            <v>Accessory Electric Equipment</v>
          </cell>
          <cell r="G30">
            <v>10</v>
          </cell>
          <cell r="H30" t="str">
            <v>Portola Diesels</v>
          </cell>
        </row>
        <row r="31">
          <cell r="A31">
            <v>346</v>
          </cell>
          <cell r="B31" t="str">
            <v>Miscellaneous Power Plant Equipment</v>
          </cell>
          <cell r="G31">
            <v>11</v>
          </cell>
          <cell r="H31" t="str">
            <v>Stock Yard Diesels</v>
          </cell>
        </row>
        <row r="32">
          <cell r="A32">
            <v>346.02</v>
          </cell>
          <cell r="B32" t="str">
            <v>Miscellaneous Power Plant Equipment</v>
          </cell>
          <cell r="G32">
            <v>12</v>
          </cell>
          <cell r="H32" t="str">
            <v>Clark Mountain Diesels #1/2</v>
          </cell>
        </row>
        <row r="33">
          <cell r="A33">
            <v>347</v>
          </cell>
          <cell r="B33" t="str">
            <v>Asset Retirement Costs</v>
          </cell>
          <cell r="G33">
            <v>15</v>
          </cell>
          <cell r="H33" t="str">
            <v>Winnemucca Gas Turbines</v>
          </cell>
        </row>
        <row r="34">
          <cell r="G34">
            <v>16</v>
          </cell>
          <cell r="H34" t="str">
            <v>Valley Road Diesels</v>
          </cell>
        </row>
        <row r="35">
          <cell r="A35">
            <v>350.1</v>
          </cell>
          <cell r="B35" t="str">
            <v>Land</v>
          </cell>
          <cell r="G35">
            <v>21</v>
          </cell>
          <cell r="H35" t="str">
            <v>VALMY UNIT 1</v>
          </cell>
        </row>
        <row r="36">
          <cell r="A36">
            <v>350.2</v>
          </cell>
          <cell r="B36" t="str">
            <v>Land Rights</v>
          </cell>
          <cell r="G36">
            <v>33</v>
          </cell>
          <cell r="H36" t="str">
            <v>VALMY UNIT 2</v>
          </cell>
        </row>
        <row r="37">
          <cell r="A37">
            <v>352</v>
          </cell>
          <cell r="B37" t="str">
            <v>Structures and Improvements</v>
          </cell>
          <cell r="G37">
            <v>38</v>
          </cell>
          <cell r="H37" t="str">
            <v>Loyalton Diesels</v>
          </cell>
        </row>
        <row r="38">
          <cell r="A38">
            <v>353</v>
          </cell>
          <cell r="B38" t="str">
            <v>Station Equipment</v>
          </cell>
          <cell r="G38">
            <v>41</v>
          </cell>
          <cell r="H38" t="str">
            <v>Tracy 8,9,10</v>
          </cell>
        </row>
        <row r="39">
          <cell r="A39">
            <v>353.03</v>
          </cell>
          <cell r="B39" t="str">
            <v>Station Equipment - Communication Equipment</v>
          </cell>
          <cell r="G39">
            <v>91</v>
          </cell>
          <cell r="H39" t="str">
            <v>Solar</v>
          </cell>
        </row>
        <row r="40">
          <cell r="A40">
            <v>354</v>
          </cell>
          <cell r="B40" t="str">
            <v>Towers and Fixtures</v>
          </cell>
        </row>
        <row r="41">
          <cell r="A41">
            <v>355</v>
          </cell>
          <cell r="B41" t="str">
            <v>Poles and Fixtures</v>
          </cell>
        </row>
        <row r="42">
          <cell r="A42">
            <v>356</v>
          </cell>
          <cell r="B42" t="str">
            <v>Overhead Conductors and Devices</v>
          </cell>
        </row>
        <row r="43">
          <cell r="A43">
            <v>357</v>
          </cell>
          <cell r="B43" t="str">
            <v>Underground Conduit</v>
          </cell>
        </row>
        <row r="44">
          <cell r="A44">
            <v>358</v>
          </cell>
          <cell r="B44" t="str">
            <v>Underground Conductors and Devices</v>
          </cell>
        </row>
        <row r="45">
          <cell r="A45">
            <v>359</v>
          </cell>
          <cell r="B45" t="str">
            <v>Roads and Trails</v>
          </cell>
        </row>
        <row r="46">
          <cell r="A46">
            <v>360.1</v>
          </cell>
          <cell r="B46" t="str">
            <v>Land</v>
          </cell>
        </row>
        <row r="47">
          <cell r="A47">
            <v>360.2</v>
          </cell>
          <cell r="B47" t="str">
            <v>Land Rights</v>
          </cell>
        </row>
        <row r="48">
          <cell r="A48">
            <v>361</v>
          </cell>
          <cell r="B48" t="str">
            <v>Structures and Improvements</v>
          </cell>
        </row>
        <row r="49">
          <cell r="A49">
            <v>362</v>
          </cell>
          <cell r="B49" t="str">
            <v>Station Equipment</v>
          </cell>
        </row>
        <row r="50">
          <cell r="A50">
            <v>362.03</v>
          </cell>
          <cell r="B50" t="str">
            <v>Station Equipment - Communication Equipment</v>
          </cell>
        </row>
        <row r="51">
          <cell r="A51">
            <v>364</v>
          </cell>
          <cell r="B51" t="str">
            <v>Poles, Towers and Fixtures</v>
          </cell>
        </row>
        <row r="52">
          <cell r="A52">
            <v>365</v>
          </cell>
          <cell r="B52" t="str">
            <v>Overhead Conductors and Devices</v>
          </cell>
        </row>
        <row r="53">
          <cell r="A53">
            <v>366</v>
          </cell>
          <cell r="B53" t="str">
            <v>Underground Conduit</v>
          </cell>
        </row>
        <row r="54">
          <cell r="A54">
            <v>367</v>
          </cell>
          <cell r="B54" t="str">
            <v>Underground Conductors and Devices</v>
          </cell>
        </row>
        <row r="55">
          <cell r="A55">
            <v>368</v>
          </cell>
          <cell r="B55" t="str">
            <v>Transformers</v>
          </cell>
        </row>
        <row r="56">
          <cell r="A56">
            <v>369</v>
          </cell>
          <cell r="B56" t="str">
            <v>Services</v>
          </cell>
        </row>
        <row r="57">
          <cell r="A57">
            <v>370</v>
          </cell>
          <cell r="B57" t="str">
            <v>Meters</v>
          </cell>
        </row>
        <row r="58">
          <cell r="A58">
            <v>371</v>
          </cell>
          <cell r="B58" t="str">
            <v>Installations on Customers' Premises</v>
          </cell>
        </row>
        <row r="59">
          <cell r="A59">
            <v>373</v>
          </cell>
          <cell r="B59" t="str">
            <v>Street Lighting and Signal Systems</v>
          </cell>
        </row>
        <row r="60">
          <cell r="A60">
            <v>389.1</v>
          </cell>
          <cell r="B60" t="str">
            <v>Land</v>
          </cell>
        </row>
        <row r="61">
          <cell r="A61">
            <v>389.2</v>
          </cell>
          <cell r="B61" t="str">
            <v>Land Rights</v>
          </cell>
        </row>
        <row r="62">
          <cell r="A62">
            <v>390</v>
          </cell>
          <cell r="B62" t="str">
            <v>Structures and Improvements</v>
          </cell>
        </row>
        <row r="63">
          <cell r="A63">
            <v>391</v>
          </cell>
          <cell r="B63" t="str">
            <v>Office Furniture and Equipment</v>
          </cell>
        </row>
        <row r="64">
          <cell r="A64">
            <v>391.1</v>
          </cell>
          <cell r="B64" t="str">
            <v>Office Furniture and Equipment</v>
          </cell>
        </row>
        <row r="65">
          <cell r="A65">
            <v>391.2</v>
          </cell>
          <cell r="B65" t="str">
            <v>Computer Equipment</v>
          </cell>
        </row>
        <row r="66">
          <cell r="A66">
            <v>391.3</v>
          </cell>
          <cell r="B66" t="str">
            <v>ESCC Computers</v>
          </cell>
        </row>
        <row r="67">
          <cell r="A67">
            <v>392</v>
          </cell>
          <cell r="B67" t="str">
            <v>Transportation Equipment</v>
          </cell>
        </row>
        <row r="68">
          <cell r="A68">
            <v>393</v>
          </cell>
          <cell r="B68" t="str">
            <v>Stores Equipment</v>
          </cell>
        </row>
        <row r="69">
          <cell r="A69">
            <v>394</v>
          </cell>
          <cell r="B69" t="str">
            <v>Tools, Shop and Garage Equipment</v>
          </cell>
        </row>
        <row r="70">
          <cell r="A70">
            <v>395</v>
          </cell>
          <cell r="B70" t="str">
            <v>Laboratory Equipment</v>
          </cell>
        </row>
        <row r="71">
          <cell r="A71">
            <v>396</v>
          </cell>
          <cell r="B71" t="str">
            <v>Power Operated Equipment</v>
          </cell>
        </row>
        <row r="72">
          <cell r="A72">
            <v>397</v>
          </cell>
          <cell r="B72" t="str">
            <v>Communication Equipment</v>
          </cell>
        </row>
        <row r="73">
          <cell r="A73">
            <v>398</v>
          </cell>
          <cell r="B73" t="str">
            <v>Miscellaneous Equipment</v>
          </cell>
        </row>
        <row r="74">
          <cell r="A74">
            <v>374</v>
          </cell>
          <cell r="B74" t="str">
            <v>Asset Retirement Costs - PCB's</v>
          </cell>
        </row>
        <row r="75">
          <cell r="A75">
            <v>399</v>
          </cell>
          <cell r="B75" t="str">
            <v>Asset Retirement Costs</v>
          </cell>
        </row>
        <row r="78">
          <cell r="A78">
            <v>301</v>
          </cell>
          <cell r="B78" t="str">
            <v>Organization</v>
          </cell>
        </row>
        <row r="79">
          <cell r="A79">
            <v>302</v>
          </cell>
          <cell r="B79" t="str">
            <v>Franchises and Consents</v>
          </cell>
        </row>
        <row r="80">
          <cell r="A80">
            <v>303</v>
          </cell>
          <cell r="B80" t="str">
            <v>Software</v>
          </cell>
        </row>
        <row r="81">
          <cell r="A81">
            <v>303.01</v>
          </cell>
          <cell r="B81" t="str">
            <v>Communication Equipment (Substation)</v>
          </cell>
        </row>
      </sheetData>
      <sheetData sheetId="7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310</v>
          </cell>
          <cell r="B2" t="str">
            <v xml:space="preserve">       </v>
          </cell>
          <cell r="C2">
            <v>75</v>
          </cell>
          <cell r="D2" t="str">
            <v xml:space="preserve">R3   </v>
          </cell>
          <cell r="E2">
            <v>0</v>
          </cell>
          <cell r="F2">
            <v>203037.21</v>
          </cell>
          <cell r="G2">
            <v>142587</v>
          </cell>
          <cell r="H2">
            <v>60449</v>
          </cell>
          <cell r="I2">
            <v>1081</v>
          </cell>
          <cell r="J2">
            <v>0.53</v>
          </cell>
          <cell r="K2">
            <v>55.9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70.2</v>
          </cell>
          <cell r="P2">
            <v>28.8</v>
          </cell>
          <cell r="Q2">
            <v>72558</v>
          </cell>
          <cell r="R2">
            <v>2700</v>
          </cell>
          <cell r="S2">
            <v>1.33</v>
          </cell>
        </row>
        <row r="3">
          <cell r="A3" t="str">
            <v xml:space="preserve">311.00 01           </v>
          </cell>
          <cell r="B3">
            <v>41609</v>
          </cell>
          <cell r="C3">
            <v>125</v>
          </cell>
          <cell r="D3" t="str">
            <v xml:space="preserve">R2   </v>
          </cell>
          <cell r="E3">
            <v>-30</v>
          </cell>
          <cell r="F3">
            <v>1266925.97</v>
          </cell>
          <cell r="G3">
            <v>1266926</v>
          </cell>
          <cell r="H3">
            <v>380078</v>
          </cell>
          <cell r="I3">
            <v>42604</v>
          </cell>
          <cell r="J3">
            <v>3.36</v>
          </cell>
          <cell r="K3">
            <v>8.9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100</v>
          </cell>
          <cell r="P3">
            <v>38</v>
          </cell>
          <cell r="Q3">
            <v>1292598</v>
          </cell>
          <cell r="R3">
            <v>39700</v>
          </cell>
          <cell r="S3">
            <v>3.13</v>
          </cell>
        </row>
        <row r="4">
          <cell r="A4" t="str">
            <v xml:space="preserve">311.00 02           </v>
          </cell>
          <cell r="B4">
            <v>42339</v>
          </cell>
          <cell r="C4">
            <v>125</v>
          </cell>
          <cell r="D4" t="str">
            <v xml:space="preserve">R2   </v>
          </cell>
          <cell r="E4">
            <v>-30</v>
          </cell>
          <cell r="F4">
            <v>1041879.64</v>
          </cell>
          <cell r="G4">
            <v>1041880</v>
          </cell>
          <cell r="H4">
            <v>312563</v>
          </cell>
          <cell r="I4">
            <v>28724</v>
          </cell>
          <cell r="J4">
            <v>2.76</v>
          </cell>
          <cell r="K4">
            <v>10.9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100</v>
          </cell>
          <cell r="P4">
            <v>35.9</v>
          </cell>
          <cell r="Q4">
            <v>1001492</v>
          </cell>
          <cell r="R4">
            <v>32408</v>
          </cell>
          <cell r="S4">
            <v>3.11</v>
          </cell>
        </row>
        <row r="5">
          <cell r="A5" t="str">
            <v xml:space="preserve">311.00 03           </v>
          </cell>
          <cell r="B5">
            <v>45627</v>
          </cell>
          <cell r="C5">
            <v>125</v>
          </cell>
          <cell r="D5" t="str">
            <v xml:space="preserve">R2   </v>
          </cell>
          <cell r="E5">
            <v>-30</v>
          </cell>
          <cell r="F5">
            <v>2507973.5299999998</v>
          </cell>
          <cell r="G5">
            <v>2135231</v>
          </cell>
          <cell r="H5">
            <v>1125134</v>
          </cell>
          <cell r="I5">
            <v>57338</v>
          </cell>
          <cell r="J5">
            <v>2.29</v>
          </cell>
          <cell r="K5">
            <v>19.600000000000001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85.1</v>
          </cell>
          <cell r="P5">
            <v>29.6</v>
          </cell>
          <cell r="Q5">
            <v>1916888</v>
          </cell>
          <cell r="R5">
            <v>68415</v>
          </cell>
          <cell r="S5">
            <v>2.73</v>
          </cell>
        </row>
        <row r="6">
          <cell r="A6" t="str">
            <v xml:space="preserve">311.00 06           </v>
          </cell>
          <cell r="B6">
            <v>45627</v>
          </cell>
          <cell r="C6">
            <v>125</v>
          </cell>
          <cell r="D6" t="str">
            <v xml:space="preserve">R2   </v>
          </cell>
          <cell r="E6">
            <v>-30</v>
          </cell>
          <cell r="F6">
            <v>2654748.98</v>
          </cell>
          <cell r="G6">
            <v>1483573</v>
          </cell>
          <cell r="H6">
            <v>1967598</v>
          </cell>
          <cell r="I6">
            <v>99795</v>
          </cell>
          <cell r="J6">
            <v>3.76</v>
          </cell>
          <cell r="K6">
            <v>19.7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55.9</v>
          </cell>
          <cell r="P6">
            <v>18.7</v>
          </cell>
          <cell r="Q6">
            <v>1548405</v>
          </cell>
          <cell r="R6">
            <v>96427</v>
          </cell>
          <cell r="S6">
            <v>3.63</v>
          </cell>
        </row>
        <row r="7">
          <cell r="A7" t="str">
            <v xml:space="preserve">311.00 10           </v>
          </cell>
          <cell r="B7">
            <v>43435</v>
          </cell>
          <cell r="C7">
            <v>125</v>
          </cell>
          <cell r="D7" t="str">
            <v xml:space="preserve">R2   </v>
          </cell>
          <cell r="E7">
            <v>-30</v>
          </cell>
          <cell r="F7">
            <v>2007222.09</v>
          </cell>
          <cell r="G7">
            <v>948007</v>
          </cell>
          <cell r="H7">
            <v>1661383</v>
          </cell>
          <cell r="I7">
            <v>119603</v>
          </cell>
          <cell r="J7">
            <v>5.96</v>
          </cell>
          <cell r="K7">
            <v>13.9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47.2</v>
          </cell>
          <cell r="P7">
            <v>9.9</v>
          </cell>
          <cell r="Q7">
            <v>1011085</v>
          </cell>
          <cell r="R7">
            <v>114997</v>
          </cell>
          <cell r="S7">
            <v>5.73</v>
          </cell>
        </row>
        <row r="8">
          <cell r="A8" t="str">
            <v xml:space="preserve">311.00 11           </v>
          </cell>
          <cell r="B8">
            <v>43435</v>
          </cell>
          <cell r="C8">
            <v>125</v>
          </cell>
          <cell r="D8" t="str">
            <v xml:space="preserve">R2   </v>
          </cell>
          <cell r="E8">
            <v>-30</v>
          </cell>
          <cell r="F8">
            <v>4082726.51</v>
          </cell>
          <cell r="G8">
            <v>2991482</v>
          </cell>
          <cell r="H8">
            <v>2316064</v>
          </cell>
          <cell r="I8">
            <v>167096</v>
          </cell>
          <cell r="J8">
            <v>4.09</v>
          </cell>
          <cell r="K8">
            <v>13.9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73.3</v>
          </cell>
          <cell r="P8">
            <v>25.4</v>
          </cell>
          <cell r="Q8">
            <v>2954008</v>
          </cell>
          <cell r="R8">
            <v>169755</v>
          </cell>
          <cell r="S8">
            <v>4.16</v>
          </cell>
        </row>
        <row r="9">
          <cell r="A9" t="str">
            <v xml:space="preserve">311.00 12           </v>
          </cell>
          <cell r="B9">
            <v>43435</v>
          </cell>
          <cell r="C9">
            <v>125</v>
          </cell>
          <cell r="D9" t="str">
            <v xml:space="preserve">R2   </v>
          </cell>
          <cell r="E9">
            <v>-30</v>
          </cell>
          <cell r="F9">
            <v>2162154.3199999998</v>
          </cell>
          <cell r="G9">
            <v>1804597</v>
          </cell>
          <cell r="H9">
            <v>1006204</v>
          </cell>
          <cell r="I9">
            <v>72732</v>
          </cell>
          <cell r="J9">
            <v>3.36</v>
          </cell>
          <cell r="K9">
            <v>13.8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83.5</v>
          </cell>
          <cell r="P9">
            <v>29.6</v>
          </cell>
          <cell r="Q9">
            <v>1814520</v>
          </cell>
          <cell r="R9">
            <v>71883</v>
          </cell>
          <cell r="S9">
            <v>3.32</v>
          </cell>
        </row>
        <row r="10">
          <cell r="A10" t="str">
            <v xml:space="preserve">311.00 21           </v>
          </cell>
          <cell r="B10">
            <v>43435</v>
          </cell>
          <cell r="C10">
            <v>125</v>
          </cell>
          <cell r="D10" t="str">
            <v xml:space="preserve">R2   </v>
          </cell>
          <cell r="E10">
            <v>-30</v>
          </cell>
          <cell r="F10">
            <v>28539447.489999998</v>
          </cell>
          <cell r="G10">
            <v>17534199</v>
          </cell>
          <cell r="H10">
            <v>19567083</v>
          </cell>
          <cell r="I10">
            <v>1412482</v>
          </cell>
          <cell r="J10">
            <v>4.95</v>
          </cell>
          <cell r="K10">
            <v>13.9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61.4</v>
          </cell>
          <cell r="P10">
            <v>22.6</v>
          </cell>
          <cell r="Q10">
            <v>22666945</v>
          </cell>
          <cell r="R10">
            <v>1041784</v>
          </cell>
          <cell r="S10">
            <v>3.65</v>
          </cell>
        </row>
        <row r="11">
          <cell r="A11" t="str">
            <v xml:space="preserve">311.00 22           </v>
          </cell>
          <cell r="B11">
            <v>44896</v>
          </cell>
          <cell r="C11">
            <v>125</v>
          </cell>
          <cell r="D11" t="str">
            <v xml:space="preserve">R2   </v>
          </cell>
          <cell r="E11">
            <v>-30</v>
          </cell>
          <cell r="F11">
            <v>22397391.620000001</v>
          </cell>
          <cell r="G11">
            <v>11891759</v>
          </cell>
          <cell r="H11">
            <v>17224849</v>
          </cell>
          <cell r="I11">
            <v>969893</v>
          </cell>
          <cell r="J11">
            <v>4.33</v>
          </cell>
          <cell r="K11">
            <v>17.8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53.1</v>
          </cell>
          <cell r="P11">
            <v>19.7</v>
          </cell>
          <cell r="Q11">
            <v>15116845</v>
          </cell>
          <cell r="R11">
            <v>788114</v>
          </cell>
          <cell r="S11">
            <v>3.52</v>
          </cell>
        </row>
        <row r="12">
          <cell r="A12" t="str">
            <v xml:space="preserve">312.00 01           </v>
          </cell>
          <cell r="B12">
            <v>41609</v>
          </cell>
          <cell r="C12">
            <v>60</v>
          </cell>
          <cell r="D12" t="str">
            <v xml:space="preserve">R2   </v>
          </cell>
          <cell r="E12">
            <v>-30</v>
          </cell>
          <cell r="F12">
            <v>3720924.69</v>
          </cell>
          <cell r="G12">
            <v>3685798</v>
          </cell>
          <cell r="H12">
            <v>1151405</v>
          </cell>
          <cell r="I12">
            <v>133572</v>
          </cell>
          <cell r="J12">
            <v>3.59</v>
          </cell>
          <cell r="K12">
            <v>8.6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99.1</v>
          </cell>
          <cell r="P12">
            <v>34.5</v>
          </cell>
          <cell r="Q12">
            <v>3605292</v>
          </cell>
          <cell r="R12">
            <v>142930</v>
          </cell>
          <cell r="S12">
            <v>3.84</v>
          </cell>
        </row>
        <row r="13">
          <cell r="A13" t="str">
            <v xml:space="preserve">312.00 02           </v>
          </cell>
          <cell r="B13">
            <v>42339</v>
          </cell>
          <cell r="C13">
            <v>60</v>
          </cell>
          <cell r="D13" t="str">
            <v xml:space="preserve">R2   </v>
          </cell>
          <cell r="E13">
            <v>-30</v>
          </cell>
          <cell r="F13">
            <v>12070024.48</v>
          </cell>
          <cell r="G13">
            <v>11997988</v>
          </cell>
          <cell r="H13">
            <v>3693044</v>
          </cell>
          <cell r="I13">
            <v>344550</v>
          </cell>
          <cell r="J13">
            <v>2.85</v>
          </cell>
          <cell r="K13">
            <v>10.7</v>
          </cell>
          <cell r="L13" t="str">
            <v xml:space="preserve">      </v>
          </cell>
          <cell r="M13" t="str">
            <v xml:space="preserve">     </v>
          </cell>
          <cell r="N13">
            <v>0</v>
          </cell>
          <cell r="O13">
            <v>99.4</v>
          </cell>
          <cell r="P13">
            <v>21.5</v>
          </cell>
          <cell r="Q13">
            <v>9760251</v>
          </cell>
          <cell r="R13">
            <v>556442</v>
          </cell>
          <cell r="S13">
            <v>4.6100000000000003</v>
          </cell>
        </row>
        <row r="14">
          <cell r="A14" t="str">
            <v xml:space="preserve">312.00 03           </v>
          </cell>
          <cell r="B14">
            <v>45627</v>
          </cell>
          <cell r="C14">
            <v>60</v>
          </cell>
          <cell r="D14" t="str">
            <v xml:space="preserve">R2   </v>
          </cell>
          <cell r="E14">
            <v>-30</v>
          </cell>
          <cell r="F14">
            <v>14070772.26</v>
          </cell>
          <cell r="G14">
            <v>11176506</v>
          </cell>
          <cell r="H14">
            <v>7115498</v>
          </cell>
          <cell r="I14">
            <v>390519</v>
          </cell>
          <cell r="J14">
            <v>2.78</v>
          </cell>
          <cell r="K14">
            <v>18.2</v>
          </cell>
          <cell r="L14" t="str">
            <v xml:space="preserve">      </v>
          </cell>
          <cell r="M14" t="str">
            <v xml:space="preserve">     </v>
          </cell>
          <cell r="N14">
            <v>0</v>
          </cell>
          <cell r="O14">
            <v>79.400000000000006</v>
          </cell>
          <cell r="P14">
            <v>28.4</v>
          </cell>
          <cell r="Q14">
            <v>10429858</v>
          </cell>
          <cell r="R14">
            <v>431347</v>
          </cell>
          <cell r="S14">
            <v>3.07</v>
          </cell>
        </row>
        <row r="15">
          <cell r="A15" t="str">
            <v xml:space="preserve">312.00 06           </v>
          </cell>
          <cell r="B15">
            <v>45627</v>
          </cell>
          <cell r="C15">
            <v>60</v>
          </cell>
          <cell r="D15" t="str">
            <v xml:space="preserve">R2   </v>
          </cell>
          <cell r="E15">
            <v>-30</v>
          </cell>
          <cell r="F15">
            <v>2324319.88</v>
          </cell>
          <cell r="G15">
            <v>1138011</v>
          </cell>
          <cell r="H15">
            <v>1883604</v>
          </cell>
          <cell r="I15">
            <v>99490</v>
          </cell>
          <cell r="J15">
            <v>4.28</v>
          </cell>
          <cell r="K15">
            <v>18.899999999999999</v>
          </cell>
          <cell r="L15" t="str">
            <v xml:space="preserve">      </v>
          </cell>
          <cell r="M15" t="str">
            <v xml:space="preserve">     </v>
          </cell>
          <cell r="N15">
            <v>0</v>
          </cell>
          <cell r="O15">
            <v>49</v>
          </cell>
          <cell r="P15">
            <v>17.100000000000001</v>
          </cell>
          <cell r="Q15">
            <v>1209134</v>
          </cell>
          <cell r="R15">
            <v>95660</v>
          </cell>
          <cell r="S15">
            <v>4.12</v>
          </cell>
        </row>
        <row r="16">
          <cell r="A16" t="str">
            <v xml:space="preserve">312.00 10           </v>
          </cell>
          <cell r="B16">
            <v>43435</v>
          </cell>
          <cell r="C16">
            <v>60</v>
          </cell>
          <cell r="D16" t="str">
            <v xml:space="preserve">R2   </v>
          </cell>
          <cell r="E16">
            <v>-30</v>
          </cell>
          <cell r="F16">
            <v>1998281.43</v>
          </cell>
          <cell r="G16">
            <v>1057700</v>
          </cell>
          <cell r="H16">
            <v>1540067</v>
          </cell>
          <cell r="I16">
            <v>112909</v>
          </cell>
          <cell r="J16">
            <v>5.65</v>
          </cell>
          <cell r="K16">
            <v>13.6</v>
          </cell>
          <cell r="L16" t="str">
            <v xml:space="preserve">      </v>
          </cell>
          <cell r="M16" t="str">
            <v xml:space="preserve">     </v>
          </cell>
          <cell r="N16">
            <v>0</v>
          </cell>
          <cell r="O16">
            <v>52.9</v>
          </cell>
          <cell r="P16">
            <v>12.1</v>
          </cell>
          <cell r="Q16">
            <v>1070003</v>
          </cell>
          <cell r="R16">
            <v>111994</v>
          </cell>
          <cell r="S16">
            <v>5.6</v>
          </cell>
        </row>
        <row r="17">
          <cell r="A17" t="str">
            <v xml:space="preserve">312.00 11           </v>
          </cell>
          <cell r="B17">
            <v>43435</v>
          </cell>
          <cell r="C17">
            <v>60</v>
          </cell>
          <cell r="D17" t="str">
            <v xml:space="preserve">R2   </v>
          </cell>
          <cell r="E17">
            <v>-30</v>
          </cell>
          <cell r="F17">
            <v>8306844.5199999996</v>
          </cell>
          <cell r="G17">
            <v>7743354</v>
          </cell>
          <cell r="H17">
            <v>3055542</v>
          </cell>
          <cell r="I17">
            <v>234173</v>
          </cell>
          <cell r="J17">
            <v>2.82</v>
          </cell>
          <cell r="K17">
            <v>13</v>
          </cell>
          <cell r="L17" t="str">
            <v xml:space="preserve">      </v>
          </cell>
          <cell r="M17" t="str">
            <v xml:space="preserve">     </v>
          </cell>
          <cell r="N17">
            <v>0</v>
          </cell>
          <cell r="O17">
            <v>93.2</v>
          </cell>
          <cell r="P17">
            <v>32.5</v>
          </cell>
          <cell r="Q17">
            <v>7281084</v>
          </cell>
          <cell r="R17">
            <v>269677</v>
          </cell>
          <cell r="S17">
            <v>3.25</v>
          </cell>
        </row>
        <row r="18">
          <cell r="A18" t="str">
            <v xml:space="preserve">312.00 12           </v>
          </cell>
          <cell r="B18">
            <v>43435</v>
          </cell>
          <cell r="C18">
            <v>60</v>
          </cell>
          <cell r="D18" t="str">
            <v xml:space="preserve">R2   </v>
          </cell>
          <cell r="E18">
            <v>-30</v>
          </cell>
          <cell r="F18">
            <v>10918085.07</v>
          </cell>
          <cell r="G18">
            <v>8019948</v>
          </cell>
          <cell r="H18">
            <v>6173562</v>
          </cell>
          <cell r="I18">
            <v>464448</v>
          </cell>
          <cell r="J18">
            <v>4.25</v>
          </cell>
          <cell r="K18">
            <v>13.3</v>
          </cell>
          <cell r="L18" t="str">
            <v xml:space="preserve">      </v>
          </cell>
          <cell r="M18" t="str">
            <v xml:space="preserve">     </v>
          </cell>
          <cell r="N18">
            <v>0</v>
          </cell>
          <cell r="O18">
            <v>73.5</v>
          </cell>
          <cell r="P18">
            <v>25.5</v>
          </cell>
          <cell r="Q18">
            <v>8578388</v>
          </cell>
          <cell r="R18">
            <v>421818</v>
          </cell>
          <cell r="S18">
            <v>3.86</v>
          </cell>
        </row>
        <row r="19">
          <cell r="A19" t="str">
            <v xml:space="preserve">312.00 21           </v>
          </cell>
          <cell r="B19">
            <v>43435</v>
          </cell>
          <cell r="C19">
            <v>60</v>
          </cell>
          <cell r="D19" t="str">
            <v xml:space="preserve">R2   </v>
          </cell>
          <cell r="E19">
            <v>-30</v>
          </cell>
          <cell r="F19">
            <v>64692798.950000003</v>
          </cell>
          <cell r="G19">
            <v>35074839</v>
          </cell>
          <cell r="H19">
            <v>49025797</v>
          </cell>
          <cell r="I19">
            <v>3652442</v>
          </cell>
          <cell r="J19">
            <v>5.65</v>
          </cell>
          <cell r="K19">
            <v>13.4</v>
          </cell>
          <cell r="L19" t="str">
            <v xml:space="preserve">      </v>
          </cell>
          <cell r="M19" t="str">
            <v xml:space="preserve">     </v>
          </cell>
          <cell r="N19">
            <v>0</v>
          </cell>
          <cell r="O19">
            <v>54.2</v>
          </cell>
          <cell r="P19">
            <v>21</v>
          </cell>
          <cell r="Q19">
            <v>48092289</v>
          </cell>
          <cell r="R19">
            <v>2679895</v>
          </cell>
          <cell r="S19">
            <v>4.1399999999999997</v>
          </cell>
        </row>
        <row r="20">
          <cell r="A20" t="str">
            <v xml:space="preserve">312.00 22           </v>
          </cell>
          <cell r="B20">
            <v>44896</v>
          </cell>
          <cell r="C20">
            <v>60</v>
          </cell>
          <cell r="D20" t="str">
            <v xml:space="preserve">R2   </v>
          </cell>
          <cell r="E20">
            <v>-30</v>
          </cell>
          <cell r="F20">
            <v>95927177.409999996</v>
          </cell>
          <cell r="G20">
            <v>44316764</v>
          </cell>
          <cell r="H20">
            <v>80388568</v>
          </cell>
          <cell r="I20">
            <v>4694901</v>
          </cell>
          <cell r="J20">
            <v>4.8899999999999997</v>
          </cell>
          <cell r="K20">
            <v>17.100000000000001</v>
          </cell>
          <cell r="L20" t="str">
            <v xml:space="preserve">      </v>
          </cell>
          <cell r="M20" t="str">
            <v xml:space="preserve">     </v>
          </cell>
          <cell r="N20">
            <v>0</v>
          </cell>
          <cell r="O20">
            <v>46.2</v>
          </cell>
          <cell r="P20">
            <v>17.8</v>
          </cell>
          <cell r="Q20">
            <v>59731956</v>
          </cell>
          <cell r="R20">
            <v>3792413</v>
          </cell>
          <cell r="S20">
            <v>3.95</v>
          </cell>
        </row>
        <row r="21">
          <cell r="A21" t="str">
            <v xml:space="preserve">314.00 01           </v>
          </cell>
          <cell r="B21">
            <v>41609</v>
          </cell>
          <cell r="C21">
            <v>70</v>
          </cell>
          <cell r="D21" t="str">
            <v xml:space="preserve">R2   </v>
          </cell>
          <cell r="E21">
            <v>-30</v>
          </cell>
          <cell r="F21">
            <v>2773606.56</v>
          </cell>
          <cell r="G21">
            <v>2733039</v>
          </cell>
          <cell r="H21">
            <v>872650</v>
          </cell>
          <cell r="I21">
            <v>100283</v>
          </cell>
          <cell r="J21">
            <v>3.62</v>
          </cell>
          <cell r="K21">
            <v>8.6999999999999993</v>
          </cell>
          <cell r="L21" t="str">
            <v xml:space="preserve">      </v>
          </cell>
          <cell r="M21" t="str">
            <v xml:space="preserve">     </v>
          </cell>
          <cell r="N21">
            <v>0</v>
          </cell>
          <cell r="O21">
            <v>98.5</v>
          </cell>
          <cell r="P21">
            <v>37.700000000000003</v>
          </cell>
          <cell r="Q21">
            <v>2788908</v>
          </cell>
          <cell r="R21">
            <v>93842</v>
          </cell>
          <cell r="S21">
            <v>3.38</v>
          </cell>
        </row>
        <row r="22">
          <cell r="A22" t="str">
            <v xml:space="preserve">314.00 02           </v>
          </cell>
          <cell r="B22">
            <v>42339</v>
          </cell>
          <cell r="C22">
            <v>70</v>
          </cell>
          <cell r="D22" t="str">
            <v xml:space="preserve">R2   </v>
          </cell>
          <cell r="E22">
            <v>-30</v>
          </cell>
          <cell r="F22">
            <v>6052840.6500000004</v>
          </cell>
          <cell r="G22">
            <v>4303672</v>
          </cell>
          <cell r="H22">
            <v>3565021</v>
          </cell>
          <cell r="I22">
            <v>331448</v>
          </cell>
          <cell r="J22">
            <v>5.48</v>
          </cell>
          <cell r="K22">
            <v>10.8</v>
          </cell>
          <cell r="L22" t="str">
            <v xml:space="preserve">      </v>
          </cell>
          <cell r="M22" t="str">
            <v xml:space="preserve">     </v>
          </cell>
          <cell r="N22">
            <v>0</v>
          </cell>
          <cell r="O22">
            <v>71.099999999999994</v>
          </cell>
          <cell r="P22">
            <v>22.9</v>
          </cell>
          <cell r="Q22">
            <v>4502107</v>
          </cell>
          <cell r="R22">
            <v>312628</v>
          </cell>
          <cell r="S22">
            <v>5.16</v>
          </cell>
        </row>
        <row r="23">
          <cell r="A23" t="str">
            <v xml:space="preserve">314.00 03           </v>
          </cell>
          <cell r="B23">
            <v>45627</v>
          </cell>
          <cell r="C23">
            <v>70</v>
          </cell>
          <cell r="D23" t="str">
            <v xml:space="preserve">R2   </v>
          </cell>
          <cell r="E23">
            <v>-30</v>
          </cell>
          <cell r="F23">
            <v>9337843.1500000004</v>
          </cell>
          <cell r="G23">
            <v>7679801</v>
          </cell>
          <cell r="H23">
            <v>4459395</v>
          </cell>
          <cell r="I23">
            <v>238367</v>
          </cell>
          <cell r="J23">
            <v>2.5499999999999998</v>
          </cell>
          <cell r="K23">
            <v>18.7</v>
          </cell>
          <cell r="L23" t="str">
            <v xml:space="preserve">      </v>
          </cell>
          <cell r="M23" t="str">
            <v xml:space="preserve">     </v>
          </cell>
          <cell r="N23">
            <v>0</v>
          </cell>
          <cell r="O23">
            <v>82.2</v>
          </cell>
          <cell r="P23">
            <v>29.6</v>
          </cell>
          <cell r="Q23">
            <v>7128279</v>
          </cell>
          <cell r="R23">
            <v>268016</v>
          </cell>
          <cell r="S23">
            <v>2.87</v>
          </cell>
        </row>
        <row r="24">
          <cell r="A24" t="str">
            <v xml:space="preserve">314.00 06           </v>
          </cell>
          <cell r="B24">
            <v>45627</v>
          </cell>
          <cell r="C24">
            <v>70</v>
          </cell>
          <cell r="D24" t="str">
            <v xml:space="preserve">R2   </v>
          </cell>
          <cell r="E24">
            <v>-30</v>
          </cell>
          <cell r="F24">
            <v>418694.09</v>
          </cell>
          <cell r="G24">
            <v>153871</v>
          </cell>
          <cell r="H24">
            <v>390432</v>
          </cell>
          <cell r="I24">
            <v>20136</v>
          </cell>
          <cell r="J24">
            <v>4.8099999999999996</v>
          </cell>
          <cell r="K24">
            <v>19.399999999999999</v>
          </cell>
          <cell r="L24" t="str">
            <v xml:space="preserve">      </v>
          </cell>
          <cell r="M24" t="str">
            <v xml:space="preserve">     </v>
          </cell>
          <cell r="N24">
            <v>0</v>
          </cell>
          <cell r="O24">
            <v>36.799999999999997</v>
          </cell>
          <cell r="P24">
            <v>11.1</v>
          </cell>
          <cell r="Q24">
            <v>182628</v>
          </cell>
          <cell r="R24">
            <v>18651</v>
          </cell>
          <cell r="S24">
            <v>4.45</v>
          </cell>
        </row>
        <row r="25">
          <cell r="A25" t="str">
            <v xml:space="preserve">314.00 10           </v>
          </cell>
          <cell r="B25">
            <v>43435</v>
          </cell>
          <cell r="C25">
            <v>70</v>
          </cell>
          <cell r="D25" t="str">
            <v xml:space="preserve">R2   </v>
          </cell>
          <cell r="E25">
            <v>-30</v>
          </cell>
          <cell r="F25">
            <v>11197.92</v>
          </cell>
          <cell r="G25">
            <v>3</v>
          </cell>
          <cell r="H25">
            <v>14554</v>
          </cell>
          <cell r="I25">
            <v>1054</v>
          </cell>
          <cell r="J25">
            <v>9.41</v>
          </cell>
          <cell r="K25">
            <v>13.8</v>
          </cell>
          <cell r="L25" t="str">
            <v xml:space="preserve">      </v>
          </cell>
          <cell r="M25" t="str">
            <v xml:space="preserve">     </v>
          </cell>
          <cell r="N25">
            <v>0</v>
          </cell>
          <cell r="O25">
            <v>0</v>
          </cell>
          <cell r="P25">
            <v>3.5</v>
          </cell>
          <cell r="Q25">
            <v>2890</v>
          </cell>
          <cell r="R25">
            <v>844</v>
          </cell>
          <cell r="S25">
            <v>7.54</v>
          </cell>
        </row>
        <row r="26">
          <cell r="A26" t="str">
            <v xml:space="preserve">314.00 11           </v>
          </cell>
          <cell r="B26">
            <v>43435</v>
          </cell>
          <cell r="C26">
            <v>70</v>
          </cell>
          <cell r="D26" t="str">
            <v xml:space="preserve">R2   </v>
          </cell>
          <cell r="E26">
            <v>-30</v>
          </cell>
          <cell r="F26">
            <v>6305208.4500000002</v>
          </cell>
          <cell r="G26">
            <v>5215802</v>
          </cell>
          <cell r="H26">
            <v>2980969</v>
          </cell>
          <cell r="I26">
            <v>219383</v>
          </cell>
          <cell r="J26">
            <v>3.48</v>
          </cell>
          <cell r="K26">
            <v>13.6</v>
          </cell>
          <cell r="L26" t="str">
            <v xml:space="preserve">      </v>
          </cell>
          <cell r="M26" t="str">
            <v xml:space="preserve">     </v>
          </cell>
          <cell r="N26">
            <v>0</v>
          </cell>
          <cell r="O26">
            <v>82.7</v>
          </cell>
          <cell r="P26">
            <v>25.1</v>
          </cell>
          <cell r="Q26">
            <v>4623530</v>
          </cell>
          <cell r="R26">
            <v>263813</v>
          </cell>
          <cell r="S26">
            <v>4.18</v>
          </cell>
        </row>
        <row r="27">
          <cell r="A27" t="str">
            <v xml:space="preserve">314.00 12           </v>
          </cell>
          <cell r="B27">
            <v>43435</v>
          </cell>
          <cell r="C27">
            <v>70</v>
          </cell>
          <cell r="D27" t="str">
            <v xml:space="preserve">R2   </v>
          </cell>
          <cell r="E27">
            <v>-30</v>
          </cell>
          <cell r="F27">
            <v>8525095.0700000003</v>
          </cell>
          <cell r="G27">
            <v>5259574</v>
          </cell>
          <cell r="H27">
            <v>5823050</v>
          </cell>
          <cell r="I27">
            <v>428679</v>
          </cell>
          <cell r="J27">
            <v>5.03</v>
          </cell>
          <cell r="K27">
            <v>13.6</v>
          </cell>
          <cell r="L27" t="str">
            <v xml:space="preserve">      </v>
          </cell>
          <cell r="M27" t="str">
            <v xml:space="preserve">     </v>
          </cell>
          <cell r="N27">
            <v>0</v>
          </cell>
          <cell r="O27">
            <v>61.7</v>
          </cell>
          <cell r="P27">
            <v>22.9</v>
          </cell>
          <cell r="Q27">
            <v>5742325</v>
          </cell>
          <cell r="R27">
            <v>392180</v>
          </cell>
          <cell r="S27">
            <v>4.5999999999999996</v>
          </cell>
        </row>
        <row r="28">
          <cell r="A28" t="str">
            <v xml:space="preserve">314.00 21           </v>
          </cell>
          <cell r="B28">
            <v>43435</v>
          </cell>
          <cell r="C28">
            <v>70</v>
          </cell>
          <cell r="D28" t="str">
            <v xml:space="preserve">R2   </v>
          </cell>
          <cell r="E28">
            <v>-30</v>
          </cell>
          <cell r="F28">
            <v>15932170.76</v>
          </cell>
          <cell r="G28">
            <v>9630942</v>
          </cell>
          <cell r="H28">
            <v>11080882</v>
          </cell>
          <cell r="I28">
            <v>817301</v>
          </cell>
          <cell r="J28">
            <v>5.13</v>
          </cell>
          <cell r="K28">
            <v>13.6</v>
          </cell>
          <cell r="L28" t="str">
            <v xml:space="preserve">      </v>
          </cell>
          <cell r="M28" t="str">
            <v xml:space="preserve">     </v>
          </cell>
          <cell r="N28">
            <v>0</v>
          </cell>
          <cell r="O28">
            <v>60.4</v>
          </cell>
          <cell r="P28">
            <v>22.5</v>
          </cell>
          <cell r="Q28">
            <v>12580433</v>
          </cell>
          <cell r="R28">
            <v>600063</v>
          </cell>
          <cell r="S28">
            <v>3.77</v>
          </cell>
        </row>
        <row r="29">
          <cell r="A29" t="str">
            <v xml:space="preserve">314.00 22           </v>
          </cell>
          <cell r="B29">
            <v>44896</v>
          </cell>
          <cell r="C29">
            <v>70</v>
          </cell>
          <cell r="D29" t="str">
            <v xml:space="preserve">R2   </v>
          </cell>
          <cell r="E29">
            <v>-30</v>
          </cell>
          <cell r="F29">
            <v>22782798.870000001</v>
          </cell>
          <cell r="G29">
            <v>11018366</v>
          </cell>
          <cell r="H29">
            <v>18599272</v>
          </cell>
          <cell r="I29">
            <v>1073126</v>
          </cell>
          <cell r="J29">
            <v>4.71</v>
          </cell>
          <cell r="K29">
            <v>17.3</v>
          </cell>
          <cell r="L29" t="str">
            <v xml:space="preserve">      </v>
          </cell>
          <cell r="M29" t="str">
            <v xml:space="preserve">     </v>
          </cell>
          <cell r="N29">
            <v>0</v>
          </cell>
          <cell r="O29">
            <v>48.4</v>
          </cell>
          <cell r="P29">
            <v>19.100000000000001</v>
          </cell>
          <cell r="Q29">
            <v>15046119</v>
          </cell>
          <cell r="R29">
            <v>841245</v>
          </cell>
          <cell r="S29">
            <v>3.69</v>
          </cell>
        </row>
        <row r="30">
          <cell r="A30" t="str">
            <v xml:space="preserve">315.00 01           </v>
          </cell>
          <cell r="B30">
            <v>41609</v>
          </cell>
          <cell r="C30">
            <v>60</v>
          </cell>
          <cell r="D30" t="str">
            <v xml:space="preserve">S1.5 </v>
          </cell>
          <cell r="E30">
            <v>-30</v>
          </cell>
          <cell r="F30">
            <v>983607.87</v>
          </cell>
          <cell r="G30">
            <v>983608</v>
          </cell>
          <cell r="H30">
            <v>295082</v>
          </cell>
          <cell r="I30">
            <v>34794</v>
          </cell>
          <cell r="J30">
            <v>3.54</v>
          </cell>
          <cell r="K30">
            <v>8.5</v>
          </cell>
          <cell r="L30" t="str">
            <v xml:space="preserve">      </v>
          </cell>
          <cell r="M30" t="str">
            <v xml:space="preserve">     </v>
          </cell>
          <cell r="N30">
            <v>0</v>
          </cell>
          <cell r="O30">
            <v>100</v>
          </cell>
          <cell r="P30">
            <v>35.700000000000003</v>
          </cell>
          <cell r="Q30">
            <v>992053</v>
          </cell>
          <cell r="R30">
            <v>33771</v>
          </cell>
          <cell r="S30">
            <v>3.43</v>
          </cell>
        </row>
        <row r="31">
          <cell r="A31" t="str">
            <v xml:space="preserve">315.00 02           </v>
          </cell>
          <cell r="B31">
            <v>42339</v>
          </cell>
          <cell r="C31">
            <v>60</v>
          </cell>
          <cell r="D31" t="str">
            <v xml:space="preserve">S1.5 </v>
          </cell>
          <cell r="E31">
            <v>-30</v>
          </cell>
          <cell r="F31">
            <v>932580.81</v>
          </cell>
          <cell r="G31">
            <v>900435</v>
          </cell>
          <cell r="H31">
            <v>311920</v>
          </cell>
          <cell r="I31">
            <v>29812</v>
          </cell>
          <cell r="J31">
            <v>3.2</v>
          </cell>
          <cell r="K31">
            <v>10.5</v>
          </cell>
          <cell r="L31" t="str">
            <v xml:space="preserve">      </v>
          </cell>
          <cell r="M31" t="str">
            <v xml:space="preserve">     </v>
          </cell>
          <cell r="N31">
            <v>0</v>
          </cell>
          <cell r="O31">
            <v>96.6</v>
          </cell>
          <cell r="P31">
            <v>31.2</v>
          </cell>
          <cell r="Q31">
            <v>839696</v>
          </cell>
          <cell r="R31">
            <v>35782</v>
          </cell>
          <cell r="S31">
            <v>3.84</v>
          </cell>
        </row>
        <row r="32">
          <cell r="A32" t="str">
            <v xml:space="preserve">315.00 03           </v>
          </cell>
          <cell r="B32">
            <v>45627</v>
          </cell>
          <cell r="C32">
            <v>60</v>
          </cell>
          <cell r="D32" t="str">
            <v xml:space="preserve">S1.5 </v>
          </cell>
          <cell r="E32">
            <v>-30</v>
          </cell>
          <cell r="F32">
            <v>4313445.53</v>
          </cell>
          <cell r="G32">
            <v>3440483</v>
          </cell>
          <cell r="H32">
            <v>2166997</v>
          </cell>
          <cell r="I32">
            <v>121492</v>
          </cell>
          <cell r="J32">
            <v>2.82</v>
          </cell>
          <cell r="K32">
            <v>17.8</v>
          </cell>
          <cell r="L32" t="str">
            <v xml:space="preserve">      </v>
          </cell>
          <cell r="M32" t="str">
            <v xml:space="preserve">     </v>
          </cell>
          <cell r="N32">
            <v>0</v>
          </cell>
          <cell r="O32">
            <v>79.8</v>
          </cell>
          <cell r="P32">
            <v>28.4</v>
          </cell>
          <cell r="Q32">
            <v>3309930</v>
          </cell>
          <cell r="R32">
            <v>128825</v>
          </cell>
          <cell r="S32">
            <v>2.99</v>
          </cell>
        </row>
        <row r="33">
          <cell r="A33" t="str">
            <v xml:space="preserve">315.00 06           </v>
          </cell>
          <cell r="B33">
            <v>45627</v>
          </cell>
          <cell r="C33">
            <v>60</v>
          </cell>
          <cell r="D33" t="str">
            <v xml:space="preserve">S1.5 </v>
          </cell>
          <cell r="E33">
            <v>-30</v>
          </cell>
          <cell r="F33">
            <v>459268.03</v>
          </cell>
          <cell r="G33">
            <v>165321</v>
          </cell>
          <cell r="H33">
            <v>431729</v>
          </cell>
          <cell r="I33">
            <v>22273</v>
          </cell>
          <cell r="J33">
            <v>4.8499999999999996</v>
          </cell>
          <cell r="K33">
            <v>19.399999999999999</v>
          </cell>
          <cell r="L33" t="str">
            <v xml:space="preserve">      </v>
          </cell>
          <cell r="M33" t="str">
            <v xml:space="preserve">     </v>
          </cell>
          <cell r="N33">
            <v>0</v>
          </cell>
          <cell r="O33">
            <v>36</v>
          </cell>
          <cell r="P33">
            <v>10.8</v>
          </cell>
          <cell r="Q33">
            <v>201100</v>
          </cell>
          <cell r="R33">
            <v>20417</v>
          </cell>
          <cell r="S33">
            <v>4.45</v>
          </cell>
        </row>
        <row r="34">
          <cell r="A34" t="str">
            <v xml:space="preserve">315.00 10           </v>
          </cell>
          <cell r="B34">
            <v>43435</v>
          </cell>
          <cell r="C34">
            <v>60</v>
          </cell>
          <cell r="D34" t="str">
            <v xml:space="preserve">S1.5 </v>
          </cell>
          <cell r="E34">
            <v>-30</v>
          </cell>
          <cell r="F34">
            <v>540589.6</v>
          </cell>
          <cell r="G34">
            <v>336097</v>
          </cell>
          <cell r="H34">
            <v>366669</v>
          </cell>
          <cell r="I34">
            <v>26754</v>
          </cell>
          <cell r="J34">
            <v>4.95</v>
          </cell>
          <cell r="K34">
            <v>13.7</v>
          </cell>
          <cell r="L34" t="str">
            <v xml:space="preserve">      </v>
          </cell>
          <cell r="M34" t="str">
            <v xml:space="preserve">     </v>
          </cell>
          <cell r="N34">
            <v>0</v>
          </cell>
          <cell r="O34">
            <v>62.2</v>
          </cell>
          <cell r="P34">
            <v>13.2</v>
          </cell>
          <cell r="Q34">
            <v>327698</v>
          </cell>
          <cell r="R34">
            <v>27356</v>
          </cell>
          <cell r="S34">
            <v>5.0599999999999996</v>
          </cell>
        </row>
        <row r="35">
          <cell r="A35" t="str">
            <v xml:space="preserve">315.00 11           </v>
          </cell>
          <cell r="B35">
            <v>43435</v>
          </cell>
          <cell r="C35">
            <v>60</v>
          </cell>
          <cell r="D35" t="str">
            <v xml:space="preserve">S1.5 </v>
          </cell>
          <cell r="E35">
            <v>-30</v>
          </cell>
          <cell r="F35">
            <v>1768268.1</v>
          </cell>
          <cell r="G35">
            <v>1628662</v>
          </cell>
          <cell r="H35">
            <v>670087</v>
          </cell>
          <cell r="I35">
            <v>52563</v>
          </cell>
          <cell r="J35">
            <v>2.97</v>
          </cell>
          <cell r="K35">
            <v>12.7</v>
          </cell>
          <cell r="L35" t="str">
            <v xml:space="preserve">      </v>
          </cell>
          <cell r="M35" t="str">
            <v xml:space="preserve">     </v>
          </cell>
          <cell r="N35">
            <v>0</v>
          </cell>
          <cell r="O35">
            <v>92.1</v>
          </cell>
          <cell r="P35">
            <v>33.799999999999997</v>
          </cell>
          <cell r="Q35">
            <v>1602394</v>
          </cell>
          <cell r="R35">
            <v>54620</v>
          </cell>
          <cell r="S35">
            <v>3.09</v>
          </cell>
        </row>
        <row r="36">
          <cell r="A36" t="str">
            <v xml:space="preserve">315.00 12           </v>
          </cell>
          <cell r="B36">
            <v>43435</v>
          </cell>
          <cell r="C36">
            <v>60</v>
          </cell>
          <cell r="D36" t="str">
            <v xml:space="preserve">S1.5 </v>
          </cell>
          <cell r="E36">
            <v>-30</v>
          </cell>
          <cell r="F36">
            <v>1535303.01</v>
          </cell>
          <cell r="G36">
            <v>1428794</v>
          </cell>
          <cell r="H36">
            <v>567099</v>
          </cell>
          <cell r="I36">
            <v>44487</v>
          </cell>
          <cell r="J36">
            <v>2.9</v>
          </cell>
          <cell r="K36">
            <v>12.7</v>
          </cell>
          <cell r="L36" t="str">
            <v xml:space="preserve">      </v>
          </cell>
          <cell r="M36" t="str">
            <v xml:space="preserve">     </v>
          </cell>
          <cell r="N36">
            <v>0</v>
          </cell>
          <cell r="O36">
            <v>93.1</v>
          </cell>
          <cell r="P36">
            <v>33</v>
          </cell>
          <cell r="Q36">
            <v>1407172</v>
          </cell>
          <cell r="R36">
            <v>46123</v>
          </cell>
          <cell r="S36">
            <v>3</v>
          </cell>
        </row>
        <row r="37">
          <cell r="A37" t="str">
            <v xml:space="preserve">315.00 21           </v>
          </cell>
          <cell r="B37">
            <v>43435</v>
          </cell>
          <cell r="C37">
            <v>60</v>
          </cell>
          <cell r="D37" t="str">
            <v xml:space="preserve">S1.5 </v>
          </cell>
          <cell r="E37">
            <v>-30</v>
          </cell>
          <cell r="F37">
            <v>15712315.300000001</v>
          </cell>
          <cell r="G37">
            <v>9636151</v>
          </cell>
          <cell r="H37">
            <v>10789857</v>
          </cell>
          <cell r="I37">
            <v>811072</v>
          </cell>
          <cell r="J37">
            <v>5.16</v>
          </cell>
          <cell r="K37">
            <v>13.3</v>
          </cell>
          <cell r="L37" t="str">
            <v xml:space="preserve">      </v>
          </cell>
          <cell r="M37" t="str">
            <v xml:space="preserve">     </v>
          </cell>
          <cell r="N37">
            <v>0</v>
          </cell>
          <cell r="O37">
            <v>61.3</v>
          </cell>
          <cell r="P37">
            <v>23</v>
          </cell>
          <cell r="Q37">
            <v>12744158</v>
          </cell>
          <cell r="R37">
            <v>577549</v>
          </cell>
          <cell r="S37">
            <v>3.68</v>
          </cell>
        </row>
        <row r="38">
          <cell r="A38" t="str">
            <v xml:space="preserve">315.00 22           </v>
          </cell>
          <cell r="B38">
            <v>44896</v>
          </cell>
          <cell r="C38">
            <v>60</v>
          </cell>
          <cell r="D38" t="str">
            <v xml:space="preserve">S1.5 </v>
          </cell>
          <cell r="E38">
            <v>-30</v>
          </cell>
          <cell r="F38">
            <v>14288952.029999999</v>
          </cell>
          <cell r="G38">
            <v>7314290</v>
          </cell>
          <cell r="H38">
            <v>11261347</v>
          </cell>
          <cell r="I38">
            <v>661821</v>
          </cell>
          <cell r="J38">
            <v>4.63</v>
          </cell>
          <cell r="K38">
            <v>17</v>
          </cell>
          <cell r="L38" t="str">
            <v xml:space="preserve">      </v>
          </cell>
          <cell r="M38" t="str">
            <v xml:space="preserve">     </v>
          </cell>
          <cell r="N38">
            <v>0</v>
          </cell>
          <cell r="O38">
            <v>51.2</v>
          </cell>
          <cell r="P38">
            <v>19.399999999999999</v>
          </cell>
          <cell r="Q38">
            <v>9764482</v>
          </cell>
          <cell r="R38">
            <v>518095</v>
          </cell>
          <cell r="S38">
            <v>3.63</v>
          </cell>
        </row>
        <row r="39">
          <cell r="A39" t="str">
            <v xml:space="preserve">316.00 01           </v>
          </cell>
          <cell r="B39">
            <v>41609</v>
          </cell>
          <cell r="C39">
            <v>50</v>
          </cell>
          <cell r="D39" t="str">
            <v xml:space="preserve">R1.5 </v>
          </cell>
          <cell r="E39">
            <v>-30</v>
          </cell>
          <cell r="F39">
            <v>530245.94999999995</v>
          </cell>
          <cell r="G39">
            <v>410081</v>
          </cell>
          <cell r="H39">
            <v>279239</v>
          </cell>
          <cell r="I39">
            <v>32593</v>
          </cell>
          <cell r="J39">
            <v>6.15</v>
          </cell>
          <cell r="K39">
            <v>8.6</v>
          </cell>
          <cell r="L39" t="str">
            <v xml:space="preserve">      </v>
          </cell>
          <cell r="M39" t="str">
            <v xml:space="preserve">     </v>
          </cell>
          <cell r="N39">
            <v>0</v>
          </cell>
          <cell r="O39">
            <v>77.3</v>
          </cell>
          <cell r="P39">
            <v>23.1</v>
          </cell>
          <cell r="Q39">
            <v>443383</v>
          </cell>
          <cell r="R39">
            <v>28599</v>
          </cell>
          <cell r="S39">
            <v>5.39</v>
          </cell>
        </row>
        <row r="40">
          <cell r="A40" t="str">
            <v xml:space="preserve">316.00 02           </v>
          </cell>
          <cell r="B40">
            <v>42339</v>
          </cell>
          <cell r="C40">
            <v>50</v>
          </cell>
          <cell r="D40" t="str">
            <v xml:space="preserve">R1.5 </v>
          </cell>
          <cell r="E40">
            <v>-30</v>
          </cell>
          <cell r="F40">
            <v>430525.9</v>
          </cell>
          <cell r="G40">
            <v>248950</v>
          </cell>
          <cell r="H40">
            <v>310734</v>
          </cell>
          <cell r="I40">
            <v>29607</v>
          </cell>
          <cell r="J40">
            <v>6.88</v>
          </cell>
          <cell r="K40">
            <v>10.5</v>
          </cell>
          <cell r="L40" t="str">
            <v xml:space="preserve">      </v>
          </cell>
          <cell r="M40" t="str">
            <v xml:space="preserve">     </v>
          </cell>
          <cell r="N40">
            <v>0</v>
          </cell>
          <cell r="O40">
            <v>57.8</v>
          </cell>
          <cell r="P40">
            <v>16.3</v>
          </cell>
          <cell r="Q40">
            <v>300951</v>
          </cell>
          <cell r="R40">
            <v>24558</v>
          </cell>
          <cell r="S40">
            <v>5.7</v>
          </cell>
        </row>
        <row r="41">
          <cell r="A41" t="str">
            <v xml:space="preserve">316.00 03           </v>
          </cell>
          <cell r="B41">
            <v>45627</v>
          </cell>
          <cell r="C41">
            <v>50</v>
          </cell>
          <cell r="D41" t="str">
            <v xml:space="preserve">R1.5 </v>
          </cell>
          <cell r="E41">
            <v>-30</v>
          </cell>
          <cell r="F41">
            <v>685996.92</v>
          </cell>
          <cell r="G41">
            <v>430259</v>
          </cell>
          <cell r="H41">
            <v>461537</v>
          </cell>
          <cell r="I41">
            <v>25921</v>
          </cell>
          <cell r="J41">
            <v>3.78</v>
          </cell>
          <cell r="K41">
            <v>17.8</v>
          </cell>
          <cell r="L41" t="str">
            <v xml:space="preserve">      </v>
          </cell>
          <cell r="M41" t="str">
            <v xml:space="preserve">     </v>
          </cell>
          <cell r="N41">
            <v>0</v>
          </cell>
          <cell r="O41">
            <v>62.7</v>
          </cell>
          <cell r="P41">
            <v>21.6</v>
          </cell>
          <cell r="Q41">
            <v>429065</v>
          </cell>
          <cell r="R41">
            <v>25985</v>
          </cell>
          <cell r="S41">
            <v>3.79</v>
          </cell>
        </row>
        <row r="42">
          <cell r="A42" t="str">
            <v xml:space="preserve">316.00 06           </v>
          </cell>
          <cell r="B42">
            <v>45627</v>
          </cell>
          <cell r="C42">
            <v>50</v>
          </cell>
          <cell r="D42" t="str">
            <v xml:space="preserve">R1.5 </v>
          </cell>
          <cell r="E42">
            <v>-30</v>
          </cell>
          <cell r="F42">
            <v>1851365.58</v>
          </cell>
          <cell r="G42">
            <v>296640</v>
          </cell>
          <cell r="H42">
            <v>2110136</v>
          </cell>
          <cell r="I42">
            <v>111617</v>
          </cell>
          <cell r="J42">
            <v>6.03</v>
          </cell>
          <cell r="K42">
            <v>18.899999999999999</v>
          </cell>
          <cell r="L42" t="str">
            <v xml:space="preserve">      </v>
          </cell>
          <cell r="M42" t="str">
            <v xml:space="preserve">     </v>
          </cell>
          <cell r="N42">
            <v>0</v>
          </cell>
          <cell r="O42">
            <v>16</v>
          </cell>
          <cell r="P42">
            <v>4.9000000000000004</v>
          </cell>
          <cell r="Q42">
            <v>389749</v>
          </cell>
          <cell r="R42">
            <v>106630</v>
          </cell>
          <cell r="S42">
            <v>5.76</v>
          </cell>
        </row>
        <row r="43">
          <cell r="A43" t="str">
            <v xml:space="preserve">316.00 10           </v>
          </cell>
          <cell r="B43">
            <v>43435</v>
          </cell>
          <cell r="C43">
            <v>50</v>
          </cell>
          <cell r="D43" t="str">
            <v xml:space="preserve">R1.5 </v>
          </cell>
          <cell r="E43">
            <v>-30</v>
          </cell>
          <cell r="F43">
            <v>1466775.5</v>
          </cell>
          <cell r="G43">
            <v>644072</v>
          </cell>
          <cell r="H43">
            <v>1262736</v>
          </cell>
          <cell r="I43">
            <v>94046</v>
          </cell>
          <cell r="J43">
            <v>6.41</v>
          </cell>
          <cell r="K43">
            <v>13.4</v>
          </cell>
          <cell r="L43" t="str">
            <v xml:space="preserve">      </v>
          </cell>
          <cell r="M43" t="str">
            <v xml:space="preserve">     </v>
          </cell>
          <cell r="N43">
            <v>0</v>
          </cell>
          <cell r="O43">
            <v>43.9</v>
          </cell>
          <cell r="P43">
            <v>8.6999999999999993</v>
          </cell>
          <cell r="Q43">
            <v>689234</v>
          </cell>
          <cell r="R43">
            <v>90646</v>
          </cell>
          <cell r="S43">
            <v>6.18</v>
          </cell>
        </row>
        <row r="44">
          <cell r="A44" t="str">
            <v xml:space="preserve">316.00 11           </v>
          </cell>
          <cell r="B44">
            <v>43435</v>
          </cell>
          <cell r="C44">
            <v>50</v>
          </cell>
          <cell r="D44" t="str">
            <v xml:space="preserve">R1.5 </v>
          </cell>
          <cell r="E44">
            <v>-30</v>
          </cell>
          <cell r="F44">
            <v>278201.48</v>
          </cell>
          <cell r="G44">
            <v>278201</v>
          </cell>
          <cell r="H44">
            <v>83461</v>
          </cell>
          <cell r="I44">
            <v>6903</v>
          </cell>
          <cell r="J44">
            <v>2.48</v>
          </cell>
          <cell r="K44">
            <v>12.1</v>
          </cell>
          <cell r="L44" t="str">
            <v xml:space="preserve">      </v>
          </cell>
          <cell r="M44" t="str">
            <v xml:space="preserve">     </v>
          </cell>
          <cell r="N44">
            <v>0</v>
          </cell>
          <cell r="O44">
            <v>100</v>
          </cell>
          <cell r="P44">
            <v>36.5</v>
          </cell>
          <cell r="Q44">
            <v>256741</v>
          </cell>
          <cell r="R44">
            <v>8680</v>
          </cell>
          <cell r="S44">
            <v>3.12</v>
          </cell>
        </row>
        <row r="45">
          <cell r="A45" t="str">
            <v xml:space="preserve">316.00 12           </v>
          </cell>
          <cell r="B45">
            <v>43435</v>
          </cell>
          <cell r="C45">
            <v>50</v>
          </cell>
          <cell r="D45" t="str">
            <v xml:space="preserve">R1.5 </v>
          </cell>
          <cell r="E45">
            <v>-30</v>
          </cell>
          <cell r="F45">
            <v>68693.460000000006</v>
          </cell>
          <cell r="G45">
            <v>64542</v>
          </cell>
          <cell r="H45">
            <v>24759</v>
          </cell>
          <cell r="I45">
            <v>2008</v>
          </cell>
          <cell r="J45">
            <v>2.92</v>
          </cell>
          <cell r="K45">
            <v>12.3</v>
          </cell>
          <cell r="L45" t="str">
            <v xml:space="preserve">      </v>
          </cell>
          <cell r="M45" t="str">
            <v xml:space="preserve">     </v>
          </cell>
          <cell r="N45">
            <v>0</v>
          </cell>
          <cell r="O45">
            <v>94</v>
          </cell>
          <cell r="P45">
            <v>33.5</v>
          </cell>
          <cell r="Q45">
            <v>61788</v>
          </cell>
          <cell r="R45">
            <v>2233</v>
          </cell>
          <cell r="S45">
            <v>3.25</v>
          </cell>
        </row>
        <row r="46">
          <cell r="A46" t="str">
            <v xml:space="preserve">316.00 21           </v>
          </cell>
          <cell r="B46">
            <v>43435</v>
          </cell>
          <cell r="C46">
            <v>50</v>
          </cell>
          <cell r="D46" t="str">
            <v xml:space="preserve">R1.5 </v>
          </cell>
          <cell r="E46">
            <v>-30</v>
          </cell>
          <cell r="F46">
            <v>3291256.6</v>
          </cell>
          <cell r="G46">
            <v>1602975</v>
          </cell>
          <cell r="H46">
            <v>2675658</v>
          </cell>
          <cell r="I46">
            <v>203646</v>
          </cell>
          <cell r="J46">
            <v>6.19</v>
          </cell>
          <cell r="K46">
            <v>13.1</v>
          </cell>
          <cell r="L46" t="str">
            <v xml:space="preserve">      </v>
          </cell>
          <cell r="M46" t="str">
            <v xml:space="preserve">     </v>
          </cell>
          <cell r="N46">
            <v>0</v>
          </cell>
          <cell r="O46">
            <v>48.7</v>
          </cell>
          <cell r="P46">
            <v>18</v>
          </cell>
          <cell r="Q46">
            <v>2261718</v>
          </cell>
          <cell r="R46">
            <v>153264</v>
          </cell>
          <cell r="S46">
            <v>4.66</v>
          </cell>
        </row>
        <row r="47">
          <cell r="A47" t="str">
            <v xml:space="preserve">316.00 22           </v>
          </cell>
          <cell r="B47">
            <v>44896</v>
          </cell>
          <cell r="C47">
            <v>50</v>
          </cell>
          <cell r="D47" t="str">
            <v xml:space="preserve">R1.5 </v>
          </cell>
          <cell r="E47">
            <v>-30</v>
          </cell>
          <cell r="F47">
            <v>1007589.15</v>
          </cell>
          <cell r="G47">
            <v>541010</v>
          </cell>
          <cell r="H47">
            <v>768855</v>
          </cell>
          <cell r="I47">
            <v>46423</v>
          </cell>
          <cell r="J47">
            <v>4.6100000000000003</v>
          </cell>
          <cell r="K47">
            <v>16.600000000000001</v>
          </cell>
          <cell r="L47" t="str">
            <v xml:space="preserve">      </v>
          </cell>
          <cell r="M47" t="str">
            <v xml:space="preserve">     </v>
          </cell>
          <cell r="N47">
            <v>0</v>
          </cell>
          <cell r="O47">
            <v>53.7</v>
          </cell>
          <cell r="P47">
            <v>17.5</v>
          </cell>
          <cell r="Q47">
            <v>620153</v>
          </cell>
          <cell r="R47">
            <v>41653</v>
          </cell>
          <cell r="S47">
            <v>4.13</v>
          </cell>
        </row>
        <row r="48">
          <cell r="A48">
            <v>330.2</v>
          </cell>
          <cell r="B48">
            <v>41244</v>
          </cell>
          <cell r="C48">
            <v>120</v>
          </cell>
          <cell r="D48" t="str">
            <v xml:space="preserve">S4   </v>
          </cell>
          <cell r="E48">
            <v>0</v>
          </cell>
          <cell r="F48">
            <v>246137.44</v>
          </cell>
          <cell r="G48">
            <v>230107</v>
          </cell>
          <cell r="H48">
            <v>16030</v>
          </cell>
          <cell r="I48">
            <v>2011</v>
          </cell>
          <cell r="J48">
            <v>0.82</v>
          </cell>
          <cell r="K48">
            <v>8</v>
          </cell>
          <cell r="L48" t="str">
            <v xml:space="preserve">      </v>
          </cell>
          <cell r="M48" t="str">
            <v xml:space="preserve">     </v>
          </cell>
          <cell r="N48">
            <v>0</v>
          </cell>
          <cell r="O48">
            <v>93.5</v>
          </cell>
          <cell r="P48">
            <v>67.400000000000006</v>
          </cell>
          <cell r="Q48">
            <v>220032</v>
          </cell>
          <cell r="R48">
            <v>3284</v>
          </cell>
          <cell r="S48">
            <v>1.33</v>
          </cell>
        </row>
        <row r="49">
          <cell r="A49">
            <v>331</v>
          </cell>
          <cell r="B49">
            <v>41244</v>
          </cell>
          <cell r="C49">
            <v>100</v>
          </cell>
          <cell r="D49" t="str">
            <v xml:space="preserve">S1   </v>
          </cell>
          <cell r="E49">
            <v>0</v>
          </cell>
          <cell r="F49">
            <v>1894709.69</v>
          </cell>
          <cell r="G49">
            <v>1016424</v>
          </cell>
          <cell r="H49">
            <v>878286</v>
          </cell>
          <cell r="I49">
            <v>110012</v>
          </cell>
          <cell r="J49">
            <v>5.81</v>
          </cell>
          <cell r="K49">
            <v>8</v>
          </cell>
          <cell r="L49" t="str">
            <v xml:space="preserve">      </v>
          </cell>
          <cell r="M49" t="str">
            <v xml:space="preserve">     </v>
          </cell>
          <cell r="N49">
            <v>0</v>
          </cell>
          <cell r="O49">
            <v>53.6</v>
          </cell>
          <cell r="P49">
            <v>12.4</v>
          </cell>
          <cell r="Q49">
            <v>954519</v>
          </cell>
          <cell r="R49">
            <v>117770</v>
          </cell>
          <cell r="S49">
            <v>6.22</v>
          </cell>
        </row>
        <row r="50">
          <cell r="A50">
            <v>332</v>
          </cell>
          <cell r="B50">
            <v>41244</v>
          </cell>
          <cell r="C50">
            <v>70</v>
          </cell>
          <cell r="D50" t="str">
            <v xml:space="preserve">R1   </v>
          </cell>
          <cell r="E50">
            <v>0</v>
          </cell>
          <cell r="F50">
            <v>14167066.51</v>
          </cell>
          <cell r="G50">
            <v>11146313</v>
          </cell>
          <cell r="H50">
            <v>3020753</v>
          </cell>
          <cell r="I50">
            <v>385647</v>
          </cell>
          <cell r="J50">
            <v>2.72</v>
          </cell>
          <cell r="K50">
            <v>7.8</v>
          </cell>
          <cell r="L50" t="str">
            <v xml:space="preserve">      </v>
          </cell>
          <cell r="M50" t="str">
            <v xml:space="preserve">     </v>
          </cell>
          <cell r="N50">
            <v>0</v>
          </cell>
          <cell r="O50">
            <v>78.7</v>
          </cell>
          <cell r="P50">
            <v>21.9</v>
          </cell>
          <cell r="Q50">
            <v>9488332</v>
          </cell>
          <cell r="R50">
            <v>598959</v>
          </cell>
          <cell r="S50">
            <v>4.2300000000000004</v>
          </cell>
        </row>
        <row r="51">
          <cell r="A51">
            <v>333</v>
          </cell>
          <cell r="B51">
            <v>41244</v>
          </cell>
          <cell r="C51">
            <v>65</v>
          </cell>
          <cell r="D51" t="str">
            <v xml:space="preserve">R1.5 </v>
          </cell>
          <cell r="E51">
            <v>0</v>
          </cell>
          <cell r="F51">
            <v>716232.62</v>
          </cell>
          <cell r="G51">
            <v>642706</v>
          </cell>
          <cell r="H51">
            <v>73527</v>
          </cell>
          <cell r="I51">
            <v>9357</v>
          </cell>
          <cell r="J51">
            <v>1.31</v>
          </cell>
          <cell r="K51">
            <v>7.9</v>
          </cell>
          <cell r="L51" t="str">
            <v xml:space="preserve">      </v>
          </cell>
          <cell r="M51" t="str">
            <v xml:space="preserve">     </v>
          </cell>
          <cell r="N51">
            <v>0</v>
          </cell>
          <cell r="O51">
            <v>89.7</v>
          </cell>
          <cell r="P51">
            <v>33.299999999999997</v>
          </cell>
          <cell r="Q51">
            <v>522308</v>
          </cell>
          <cell r="R51">
            <v>25067</v>
          </cell>
          <cell r="S51">
            <v>3.5</v>
          </cell>
        </row>
        <row r="52">
          <cell r="A52">
            <v>334</v>
          </cell>
          <cell r="B52">
            <v>41244</v>
          </cell>
          <cell r="C52">
            <v>55</v>
          </cell>
          <cell r="D52" t="str">
            <v xml:space="preserve">S3   </v>
          </cell>
          <cell r="E52">
            <v>0</v>
          </cell>
          <cell r="F52">
            <v>780980.13</v>
          </cell>
          <cell r="G52">
            <v>480521</v>
          </cell>
          <cell r="H52">
            <v>300458</v>
          </cell>
          <cell r="I52">
            <v>38816</v>
          </cell>
          <cell r="J52">
            <v>4.97</v>
          </cell>
          <cell r="K52">
            <v>7.7</v>
          </cell>
          <cell r="L52" t="str">
            <v xml:space="preserve">      </v>
          </cell>
          <cell r="M52" t="str">
            <v xml:space="preserve">     </v>
          </cell>
          <cell r="N52">
            <v>0</v>
          </cell>
          <cell r="O52">
            <v>61.5</v>
          </cell>
          <cell r="P52">
            <v>21.6</v>
          </cell>
          <cell r="Q52">
            <v>522540</v>
          </cell>
          <cell r="R52">
            <v>33070</v>
          </cell>
          <cell r="S52">
            <v>4.2300000000000004</v>
          </cell>
        </row>
        <row r="53">
          <cell r="A53">
            <v>335</v>
          </cell>
          <cell r="B53">
            <v>41244</v>
          </cell>
          <cell r="C53">
            <v>50</v>
          </cell>
          <cell r="D53" t="str">
            <v xml:space="preserve">S2.5 </v>
          </cell>
          <cell r="E53">
            <v>0</v>
          </cell>
          <cell r="F53">
            <v>3238.15</v>
          </cell>
          <cell r="G53">
            <v>3238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      </v>
          </cell>
          <cell r="M53" t="str">
            <v xml:space="preserve">     </v>
          </cell>
          <cell r="N53">
            <v>0</v>
          </cell>
          <cell r="O53">
            <v>100</v>
          </cell>
          <cell r="P53">
            <v>42.8</v>
          </cell>
          <cell r="Q53">
            <v>2699</v>
          </cell>
          <cell r="R53">
            <v>79</v>
          </cell>
          <cell r="S53">
            <v>2.44</v>
          </cell>
        </row>
        <row r="54">
          <cell r="A54">
            <v>336</v>
          </cell>
          <cell r="B54">
            <v>41244</v>
          </cell>
          <cell r="C54">
            <v>55</v>
          </cell>
          <cell r="D54" t="str">
            <v xml:space="preserve">R3   </v>
          </cell>
          <cell r="E54">
            <v>0</v>
          </cell>
          <cell r="F54">
            <v>180560.01</v>
          </cell>
          <cell r="G54">
            <v>102791</v>
          </cell>
          <cell r="H54">
            <v>77771</v>
          </cell>
          <cell r="I54">
            <v>10225</v>
          </cell>
          <cell r="J54">
            <v>5.66</v>
          </cell>
          <cell r="K54">
            <v>7.6</v>
          </cell>
          <cell r="L54" t="str">
            <v xml:space="preserve">      </v>
          </cell>
          <cell r="M54" t="str">
            <v xml:space="preserve">     </v>
          </cell>
          <cell r="N54">
            <v>0</v>
          </cell>
          <cell r="O54">
            <v>56.9</v>
          </cell>
          <cell r="P54">
            <v>27.1</v>
          </cell>
          <cell r="Q54">
            <v>111145</v>
          </cell>
          <cell r="R54">
            <v>8999</v>
          </cell>
          <cell r="S54">
            <v>4.9800000000000004</v>
          </cell>
        </row>
        <row r="55">
          <cell r="A55" t="str">
            <v xml:space="preserve">341.00 01           </v>
          </cell>
          <cell r="B55">
            <v>50010</v>
          </cell>
          <cell r="C55" t="str">
            <v xml:space="preserve">   VAR</v>
          </cell>
          <cell r="D55" t="str">
            <v xml:space="preserve">SQ   </v>
          </cell>
          <cell r="E55">
            <v>-10</v>
          </cell>
          <cell r="F55">
            <v>36992.769999999997</v>
          </cell>
          <cell r="G55">
            <v>30462</v>
          </cell>
          <cell r="H55">
            <v>10230</v>
          </cell>
          <cell r="I55">
            <v>320</v>
          </cell>
          <cell r="J55">
            <v>0.87</v>
          </cell>
          <cell r="K55">
            <v>32</v>
          </cell>
          <cell r="L55" t="str">
            <v xml:space="preserve">      </v>
          </cell>
          <cell r="M55" t="str">
            <v xml:space="preserve">     </v>
          </cell>
          <cell r="N55">
            <v>0</v>
          </cell>
          <cell r="O55">
            <v>82.3</v>
          </cell>
          <cell r="P55">
            <v>37.6</v>
          </cell>
          <cell r="Q55">
            <v>18875</v>
          </cell>
          <cell r="R55">
            <v>683</v>
          </cell>
          <cell r="S55">
            <v>1.85</v>
          </cell>
        </row>
        <row r="56">
          <cell r="A56" t="str">
            <v xml:space="preserve">341.00 02           </v>
          </cell>
          <cell r="B56">
            <v>49644</v>
          </cell>
          <cell r="C56" t="str">
            <v xml:space="preserve">   VAR</v>
          </cell>
          <cell r="D56" t="str">
            <v xml:space="preserve">SQ   </v>
          </cell>
          <cell r="E56">
            <v>-10</v>
          </cell>
          <cell r="F56">
            <v>23728.32</v>
          </cell>
          <cell r="G56">
            <v>18188</v>
          </cell>
          <cell r="H56">
            <v>7913</v>
          </cell>
          <cell r="I56">
            <v>256</v>
          </cell>
          <cell r="J56">
            <v>1.08</v>
          </cell>
          <cell r="K56">
            <v>30.9</v>
          </cell>
          <cell r="L56" t="str">
            <v xml:space="preserve">      </v>
          </cell>
          <cell r="M56" t="str">
            <v xml:space="preserve">     </v>
          </cell>
          <cell r="N56">
            <v>0</v>
          </cell>
          <cell r="O56">
            <v>76.7</v>
          </cell>
          <cell r="P56">
            <v>35.9</v>
          </cell>
          <cell r="Q56">
            <v>13534</v>
          </cell>
          <cell r="R56">
            <v>405</v>
          </cell>
          <cell r="S56">
            <v>1.71</v>
          </cell>
        </row>
        <row r="57">
          <cell r="A57" t="str">
            <v xml:space="preserve">341.00 03           </v>
          </cell>
          <cell r="B57">
            <v>44531</v>
          </cell>
          <cell r="C57" t="str">
            <v xml:space="preserve">   VAR</v>
          </cell>
          <cell r="D57" t="str">
            <v xml:space="preserve">SQ   </v>
          </cell>
          <cell r="E57">
            <v>-10</v>
          </cell>
          <cell r="F57">
            <v>2348032.19</v>
          </cell>
          <cell r="G57">
            <v>742409</v>
          </cell>
          <cell r="H57">
            <v>1840427</v>
          </cell>
          <cell r="I57">
            <v>108260</v>
          </cell>
          <cell r="J57">
            <v>4.6100000000000003</v>
          </cell>
          <cell r="K57">
            <v>17</v>
          </cell>
          <cell r="L57" t="str">
            <v xml:space="preserve">      </v>
          </cell>
          <cell r="M57" t="str">
            <v xml:space="preserve">     </v>
          </cell>
          <cell r="N57">
            <v>0</v>
          </cell>
          <cell r="O57">
            <v>31.6</v>
          </cell>
          <cell r="P57">
            <v>12.3</v>
          </cell>
          <cell r="Q57">
            <v>1073784</v>
          </cell>
          <cell r="R57">
            <v>88853</v>
          </cell>
          <cell r="S57">
            <v>3.78</v>
          </cell>
        </row>
        <row r="58">
          <cell r="A58" t="str">
            <v xml:space="preserve">341.00 04           </v>
          </cell>
          <cell r="B58">
            <v>44531</v>
          </cell>
          <cell r="C58" t="str">
            <v xml:space="preserve">   VAR</v>
          </cell>
          <cell r="D58" t="str">
            <v xml:space="preserve">SQ   </v>
          </cell>
          <cell r="E58">
            <v>-10</v>
          </cell>
          <cell r="F58">
            <v>3046844.32</v>
          </cell>
          <cell r="G58">
            <v>800495</v>
          </cell>
          <cell r="H58">
            <v>2551034</v>
          </cell>
          <cell r="I58">
            <v>150061</v>
          </cell>
          <cell r="J58">
            <v>4.93</v>
          </cell>
          <cell r="K58">
            <v>17</v>
          </cell>
          <cell r="L58" t="str">
            <v xml:space="preserve">      </v>
          </cell>
          <cell r="M58" t="str">
            <v xml:space="preserve">     </v>
          </cell>
          <cell r="N58">
            <v>0</v>
          </cell>
          <cell r="O58">
            <v>26.3</v>
          </cell>
          <cell r="P58">
            <v>10</v>
          </cell>
          <cell r="Q58">
            <v>1172330</v>
          </cell>
          <cell r="R58">
            <v>128287</v>
          </cell>
          <cell r="S58">
            <v>4.21</v>
          </cell>
        </row>
        <row r="59">
          <cell r="A59" t="str">
            <v xml:space="preserve">341.00 05           </v>
          </cell>
          <cell r="B59">
            <v>49644</v>
          </cell>
          <cell r="C59" t="str">
            <v xml:space="preserve">   VAR</v>
          </cell>
          <cell r="D59" t="str">
            <v xml:space="preserve">SQ   </v>
          </cell>
          <cell r="E59">
            <v>-10</v>
          </cell>
          <cell r="F59">
            <v>6108.9</v>
          </cell>
          <cell r="G59">
            <v>4977</v>
          </cell>
          <cell r="H59">
            <v>1743</v>
          </cell>
          <cell r="I59">
            <v>56</v>
          </cell>
          <cell r="J59">
            <v>0.92</v>
          </cell>
          <cell r="K59">
            <v>31.1</v>
          </cell>
          <cell r="L59" t="str">
            <v xml:space="preserve">      </v>
          </cell>
          <cell r="M59" t="str">
            <v xml:space="preserve">     </v>
          </cell>
          <cell r="N59">
            <v>0</v>
          </cell>
          <cell r="O59">
            <v>81.5</v>
          </cell>
          <cell r="P59">
            <v>30</v>
          </cell>
          <cell r="Q59">
            <v>3263</v>
          </cell>
          <cell r="R59">
            <v>111</v>
          </cell>
          <cell r="S59">
            <v>1.82</v>
          </cell>
        </row>
        <row r="60">
          <cell r="A60" t="str">
            <v xml:space="preserve">341.00 06           </v>
          </cell>
          <cell r="B60">
            <v>52566</v>
          </cell>
          <cell r="C60" t="str">
            <v xml:space="preserve">   VAR</v>
          </cell>
          <cell r="D60" t="str">
            <v xml:space="preserve">SQ   </v>
          </cell>
          <cell r="E60">
            <v>-10</v>
          </cell>
          <cell r="F60">
            <v>21158.93</v>
          </cell>
          <cell r="G60">
            <v>12936</v>
          </cell>
          <cell r="H60">
            <v>10338</v>
          </cell>
          <cell r="I60">
            <v>265</v>
          </cell>
          <cell r="J60">
            <v>1.25</v>
          </cell>
          <cell r="K60">
            <v>39</v>
          </cell>
          <cell r="L60" t="str">
            <v xml:space="preserve">      </v>
          </cell>
          <cell r="M60" t="str">
            <v xml:space="preserve">     </v>
          </cell>
          <cell r="N60">
            <v>0</v>
          </cell>
          <cell r="O60">
            <v>61.1</v>
          </cell>
          <cell r="P60">
            <v>30</v>
          </cell>
          <cell r="Q60">
            <v>10013</v>
          </cell>
          <cell r="R60">
            <v>340</v>
          </cell>
          <cell r="S60">
            <v>1.61</v>
          </cell>
        </row>
        <row r="61">
          <cell r="A61" t="str">
            <v xml:space="preserve">341.00 08           </v>
          </cell>
          <cell r="B61">
            <v>50740</v>
          </cell>
          <cell r="C61" t="str">
            <v xml:space="preserve">   VAR</v>
          </cell>
          <cell r="D61" t="str">
            <v xml:space="preserve">SQ   </v>
          </cell>
          <cell r="E61">
            <v>-10</v>
          </cell>
          <cell r="F61">
            <v>391328.31</v>
          </cell>
          <cell r="G61">
            <v>137608</v>
          </cell>
          <cell r="H61">
            <v>292854</v>
          </cell>
          <cell r="I61">
            <v>8614</v>
          </cell>
          <cell r="J61">
            <v>2.2000000000000002</v>
          </cell>
          <cell r="K61">
            <v>34</v>
          </cell>
          <cell r="L61" t="str">
            <v xml:space="preserve">      </v>
          </cell>
          <cell r="M61" t="str">
            <v xml:space="preserve">     </v>
          </cell>
          <cell r="N61">
            <v>0</v>
          </cell>
          <cell r="O61">
            <v>35.200000000000003</v>
          </cell>
          <cell r="P61">
            <v>9.3000000000000007</v>
          </cell>
          <cell r="Q61">
            <v>86547</v>
          </cell>
          <cell r="R61">
            <v>10121</v>
          </cell>
          <cell r="S61">
            <v>2.59</v>
          </cell>
        </row>
        <row r="62">
          <cell r="A62" t="str">
            <v xml:space="preserve">341.00 09           </v>
          </cell>
          <cell r="B62">
            <v>45261</v>
          </cell>
          <cell r="C62" t="str">
            <v xml:space="preserve">   VAR</v>
          </cell>
          <cell r="D62" t="str">
            <v xml:space="preserve">SQ   </v>
          </cell>
          <cell r="E62">
            <v>-10</v>
          </cell>
          <cell r="F62">
            <v>120217.45</v>
          </cell>
          <cell r="G62">
            <v>24487</v>
          </cell>
          <cell r="H62">
            <v>107752</v>
          </cell>
          <cell r="I62">
            <v>5672</v>
          </cell>
          <cell r="J62">
            <v>4.72</v>
          </cell>
          <cell r="K62">
            <v>19</v>
          </cell>
          <cell r="L62" t="str">
            <v xml:space="preserve">      </v>
          </cell>
          <cell r="M62" t="str">
            <v xml:space="preserve">     </v>
          </cell>
          <cell r="N62">
            <v>0</v>
          </cell>
          <cell r="O62">
            <v>20.399999999999999</v>
          </cell>
          <cell r="P62">
            <v>5.5</v>
          </cell>
          <cell r="Q62">
            <v>27855</v>
          </cell>
          <cell r="R62">
            <v>5491</v>
          </cell>
          <cell r="S62">
            <v>4.57</v>
          </cell>
        </row>
        <row r="63">
          <cell r="A63" t="str">
            <v xml:space="preserve">341.00 10           </v>
          </cell>
          <cell r="B63">
            <v>47818</v>
          </cell>
          <cell r="C63" t="str">
            <v xml:space="preserve">   VAR</v>
          </cell>
          <cell r="D63" t="str">
            <v xml:space="preserve">SQ   </v>
          </cell>
          <cell r="E63">
            <v>-10</v>
          </cell>
          <cell r="F63">
            <v>5009.4799999999996</v>
          </cell>
          <cell r="G63">
            <v>3724</v>
          </cell>
          <cell r="H63">
            <v>1787</v>
          </cell>
          <cell r="I63">
            <v>69</v>
          </cell>
          <cell r="J63">
            <v>1.38</v>
          </cell>
          <cell r="K63">
            <v>25.9</v>
          </cell>
          <cell r="L63" t="str">
            <v xml:space="preserve">      </v>
          </cell>
          <cell r="M63" t="str">
            <v xml:space="preserve">     </v>
          </cell>
          <cell r="N63">
            <v>0</v>
          </cell>
          <cell r="O63">
            <v>74.3</v>
          </cell>
          <cell r="P63">
            <v>29.1</v>
          </cell>
          <cell r="Q63">
            <v>2865</v>
          </cell>
          <cell r="R63">
            <v>102</v>
          </cell>
          <cell r="S63">
            <v>2.04</v>
          </cell>
        </row>
        <row r="64">
          <cell r="A64" t="str">
            <v xml:space="preserve">341.00 12           </v>
          </cell>
          <cell r="B64">
            <v>50740</v>
          </cell>
          <cell r="C64" t="str">
            <v xml:space="preserve">   VAR</v>
          </cell>
          <cell r="D64" t="str">
            <v xml:space="preserve">SQ   </v>
          </cell>
          <cell r="E64">
            <v>-10</v>
          </cell>
          <cell r="F64">
            <v>95611.199999999997</v>
          </cell>
          <cell r="G64">
            <v>90902</v>
          </cell>
          <cell r="H64">
            <v>14270</v>
          </cell>
          <cell r="I64">
            <v>420</v>
          </cell>
          <cell r="J64">
            <v>0.44</v>
          </cell>
          <cell r="K64">
            <v>34</v>
          </cell>
          <cell r="L64" t="str">
            <v xml:space="preserve">      </v>
          </cell>
          <cell r="M64" t="str">
            <v xml:space="preserve">     </v>
          </cell>
          <cell r="N64">
            <v>0</v>
          </cell>
          <cell r="O64">
            <v>95.1</v>
          </cell>
          <cell r="P64">
            <v>40.1</v>
          </cell>
          <cell r="Q64">
            <v>55946</v>
          </cell>
          <cell r="R64">
            <v>1451</v>
          </cell>
          <cell r="S64">
            <v>1.52</v>
          </cell>
        </row>
        <row r="65">
          <cell r="A65" t="str">
            <v xml:space="preserve">341.00 15           </v>
          </cell>
          <cell r="B65">
            <v>45992</v>
          </cell>
          <cell r="C65" t="str">
            <v xml:space="preserve">   VAR</v>
          </cell>
          <cell r="D65" t="str">
            <v xml:space="preserve">SQ   </v>
          </cell>
          <cell r="E65">
            <v>-10</v>
          </cell>
          <cell r="F65">
            <v>104549.52</v>
          </cell>
          <cell r="G65">
            <v>81038</v>
          </cell>
          <cell r="H65">
            <v>33966</v>
          </cell>
          <cell r="I65">
            <v>1618</v>
          </cell>
          <cell r="J65">
            <v>1.55</v>
          </cell>
          <cell r="K65">
            <v>21</v>
          </cell>
          <cell r="L65" t="str">
            <v xml:space="preserve">      </v>
          </cell>
          <cell r="M65" t="str">
            <v xml:space="preserve">     </v>
          </cell>
          <cell r="N65">
            <v>0</v>
          </cell>
          <cell r="O65">
            <v>77.5</v>
          </cell>
          <cell r="P65">
            <v>34.4</v>
          </cell>
          <cell r="Q65">
            <v>71368</v>
          </cell>
          <cell r="R65">
            <v>2076</v>
          </cell>
          <cell r="S65">
            <v>1.99</v>
          </cell>
        </row>
        <row r="66">
          <cell r="A66" t="str">
            <v xml:space="preserve">341.00 16           </v>
          </cell>
          <cell r="B66">
            <v>49644</v>
          </cell>
          <cell r="C66" t="str">
            <v xml:space="preserve">   VAR</v>
          </cell>
          <cell r="D66" t="str">
            <v xml:space="preserve">SQ   </v>
          </cell>
          <cell r="E66">
            <v>-10</v>
          </cell>
          <cell r="F66">
            <v>28437.360000000001</v>
          </cell>
          <cell r="G66">
            <v>20788</v>
          </cell>
          <cell r="H66">
            <v>10493</v>
          </cell>
          <cell r="I66">
            <v>338</v>
          </cell>
          <cell r="J66">
            <v>1.19</v>
          </cell>
          <cell r="K66">
            <v>31</v>
          </cell>
          <cell r="L66" t="str">
            <v xml:space="preserve">      </v>
          </cell>
          <cell r="M66" t="str">
            <v xml:space="preserve">     </v>
          </cell>
          <cell r="N66">
            <v>0</v>
          </cell>
          <cell r="O66">
            <v>73.099999999999994</v>
          </cell>
          <cell r="P66">
            <v>21.7</v>
          </cell>
          <cell r="Q66">
            <v>12076</v>
          </cell>
          <cell r="R66">
            <v>619</v>
          </cell>
          <cell r="S66">
            <v>2.1800000000000002</v>
          </cell>
        </row>
        <row r="67">
          <cell r="A67" t="str">
            <v xml:space="preserve">342.00 01           </v>
          </cell>
          <cell r="B67">
            <v>50010</v>
          </cell>
          <cell r="C67" t="str">
            <v xml:space="preserve">   VAR</v>
          </cell>
          <cell r="D67" t="str">
            <v xml:space="preserve">SQ   </v>
          </cell>
          <cell r="E67">
            <v>-10</v>
          </cell>
          <cell r="F67">
            <v>37723.83</v>
          </cell>
          <cell r="G67">
            <v>32628</v>
          </cell>
          <cell r="H67">
            <v>8868</v>
          </cell>
          <cell r="I67">
            <v>277</v>
          </cell>
          <cell r="J67">
            <v>0.73</v>
          </cell>
          <cell r="K67">
            <v>32</v>
          </cell>
          <cell r="L67" t="str">
            <v xml:space="preserve">      </v>
          </cell>
          <cell r="M67" t="str">
            <v xml:space="preserve">     </v>
          </cell>
          <cell r="N67">
            <v>0</v>
          </cell>
          <cell r="O67">
            <v>86.5</v>
          </cell>
          <cell r="P67">
            <v>28.2</v>
          </cell>
          <cell r="Q67">
            <v>19161</v>
          </cell>
          <cell r="R67">
            <v>698</v>
          </cell>
          <cell r="S67">
            <v>1.85</v>
          </cell>
        </row>
        <row r="68">
          <cell r="A68" t="str">
            <v xml:space="preserve">342.00 02           </v>
          </cell>
          <cell r="B68">
            <v>49644</v>
          </cell>
          <cell r="C68" t="str">
            <v xml:space="preserve">   VAR</v>
          </cell>
          <cell r="D68" t="str">
            <v xml:space="preserve">SQ   </v>
          </cell>
          <cell r="E68">
            <v>-10</v>
          </cell>
          <cell r="F68">
            <v>7707.85</v>
          </cell>
          <cell r="G68">
            <v>6165</v>
          </cell>
          <cell r="H68">
            <v>2314</v>
          </cell>
          <cell r="I68">
            <v>74</v>
          </cell>
          <cell r="J68">
            <v>0.96</v>
          </cell>
          <cell r="K68">
            <v>31.3</v>
          </cell>
          <cell r="L68" t="str">
            <v xml:space="preserve">      </v>
          </cell>
          <cell r="M68" t="str">
            <v xml:space="preserve">     </v>
          </cell>
          <cell r="N68">
            <v>0</v>
          </cell>
          <cell r="O68">
            <v>80</v>
          </cell>
          <cell r="P68">
            <v>42.2</v>
          </cell>
          <cell r="Q68">
            <v>4887</v>
          </cell>
          <cell r="R68">
            <v>116</v>
          </cell>
          <cell r="S68">
            <v>1.5</v>
          </cell>
        </row>
        <row r="69">
          <cell r="A69" t="str">
            <v xml:space="preserve">342.00 03           </v>
          </cell>
          <cell r="B69">
            <v>44531</v>
          </cell>
          <cell r="C69" t="str">
            <v xml:space="preserve">   VAR</v>
          </cell>
          <cell r="D69" t="str">
            <v xml:space="preserve">SQ   </v>
          </cell>
          <cell r="E69">
            <v>-10</v>
          </cell>
          <cell r="F69">
            <v>5063651.29</v>
          </cell>
          <cell r="G69">
            <v>1521490</v>
          </cell>
          <cell r="H69">
            <v>4048527</v>
          </cell>
          <cell r="I69">
            <v>238148</v>
          </cell>
          <cell r="J69">
            <v>4.7</v>
          </cell>
          <cell r="K69">
            <v>17</v>
          </cell>
          <cell r="L69" t="str">
            <v xml:space="preserve">      </v>
          </cell>
          <cell r="M69" t="str">
            <v xml:space="preserve">     </v>
          </cell>
          <cell r="N69">
            <v>0</v>
          </cell>
          <cell r="O69">
            <v>30</v>
          </cell>
          <cell r="P69">
            <v>11.3</v>
          </cell>
          <cell r="Q69">
            <v>2207723</v>
          </cell>
          <cell r="R69">
            <v>197970</v>
          </cell>
          <cell r="S69">
            <v>3.91</v>
          </cell>
        </row>
        <row r="70">
          <cell r="A70" t="str">
            <v xml:space="preserve">342.00 04           </v>
          </cell>
          <cell r="B70">
            <v>44531</v>
          </cell>
          <cell r="C70" t="str">
            <v xml:space="preserve">   VAR</v>
          </cell>
          <cell r="D70" t="str">
            <v xml:space="preserve">SQ   </v>
          </cell>
          <cell r="E70">
            <v>-10</v>
          </cell>
          <cell r="F70">
            <v>5059404.34</v>
          </cell>
          <cell r="G70">
            <v>1507677</v>
          </cell>
          <cell r="H70">
            <v>4057668</v>
          </cell>
          <cell r="I70">
            <v>238687</v>
          </cell>
          <cell r="J70">
            <v>4.72</v>
          </cell>
          <cell r="K70">
            <v>17</v>
          </cell>
          <cell r="L70" t="str">
            <v xml:space="preserve">      </v>
          </cell>
          <cell r="M70" t="str">
            <v xml:space="preserve">     </v>
          </cell>
          <cell r="N70">
            <v>0</v>
          </cell>
          <cell r="O70">
            <v>29.8</v>
          </cell>
          <cell r="P70">
            <v>11.3</v>
          </cell>
          <cell r="Q70">
            <v>2206745</v>
          </cell>
          <cell r="R70">
            <v>197753</v>
          </cell>
          <cell r="S70">
            <v>3.91</v>
          </cell>
        </row>
        <row r="71">
          <cell r="A71" t="str">
            <v xml:space="preserve">342.00 06           </v>
          </cell>
          <cell r="B71">
            <v>52566</v>
          </cell>
          <cell r="C71" t="str">
            <v xml:space="preserve">   VAR</v>
          </cell>
          <cell r="D71" t="str">
            <v xml:space="preserve">SQ   </v>
          </cell>
          <cell r="E71">
            <v>-10</v>
          </cell>
          <cell r="F71">
            <v>24053.31</v>
          </cell>
          <cell r="G71">
            <v>15654</v>
          </cell>
          <cell r="H71">
            <v>10805</v>
          </cell>
          <cell r="I71">
            <v>277</v>
          </cell>
          <cell r="J71">
            <v>1.1499999999999999</v>
          </cell>
          <cell r="K71">
            <v>39</v>
          </cell>
          <cell r="L71" t="str">
            <v xml:space="preserve">      </v>
          </cell>
          <cell r="M71" t="str">
            <v xml:space="preserve">     </v>
          </cell>
          <cell r="N71">
            <v>0</v>
          </cell>
          <cell r="O71">
            <v>65.099999999999994</v>
          </cell>
          <cell r="P71">
            <v>35.5</v>
          </cell>
          <cell r="Q71">
            <v>12608</v>
          </cell>
          <cell r="R71">
            <v>355</v>
          </cell>
          <cell r="S71">
            <v>1.48</v>
          </cell>
        </row>
        <row r="72">
          <cell r="A72" t="str">
            <v xml:space="preserve">342.00 08           </v>
          </cell>
          <cell r="B72">
            <v>50740</v>
          </cell>
          <cell r="C72" t="str">
            <v xml:space="preserve">   VAR</v>
          </cell>
          <cell r="D72" t="str">
            <v xml:space="preserve">SQ   </v>
          </cell>
          <cell r="E72">
            <v>-10</v>
          </cell>
          <cell r="F72">
            <v>188272.16</v>
          </cell>
          <cell r="G72">
            <v>69606</v>
          </cell>
          <cell r="H72">
            <v>137493</v>
          </cell>
          <cell r="I72">
            <v>4044</v>
          </cell>
          <cell r="J72">
            <v>2.15</v>
          </cell>
          <cell r="K72">
            <v>34</v>
          </cell>
          <cell r="L72" t="str">
            <v xml:space="preserve">      </v>
          </cell>
          <cell r="M72" t="str">
            <v xml:space="preserve">     </v>
          </cell>
          <cell r="N72">
            <v>0</v>
          </cell>
          <cell r="O72">
            <v>37</v>
          </cell>
          <cell r="P72">
            <v>10.5</v>
          </cell>
          <cell r="Q72">
            <v>44808</v>
          </cell>
          <cell r="R72">
            <v>4771</v>
          </cell>
          <cell r="S72">
            <v>2.5299999999999998</v>
          </cell>
        </row>
        <row r="73">
          <cell r="A73" t="str">
            <v xml:space="preserve">342.00 09           </v>
          </cell>
          <cell r="B73">
            <v>45261</v>
          </cell>
          <cell r="C73" t="str">
            <v xml:space="preserve">   VAR</v>
          </cell>
          <cell r="D73" t="str">
            <v xml:space="preserve">SQ   </v>
          </cell>
          <cell r="E73">
            <v>-10</v>
          </cell>
          <cell r="F73">
            <v>3347646.71</v>
          </cell>
          <cell r="G73">
            <v>297406</v>
          </cell>
          <cell r="H73">
            <v>3385005</v>
          </cell>
          <cell r="I73">
            <v>178158</v>
          </cell>
          <cell r="J73">
            <v>5.32</v>
          </cell>
          <cell r="K73">
            <v>19</v>
          </cell>
          <cell r="L73" t="str">
            <v xml:space="preserve">      </v>
          </cell>
          <cell r="M73" t="str">
            <v xml:space="preserve">     </v>
          </cell>
          <cell r="N73">
            <v>0</v>
          </cell>
          <cell r="O73">
            <v>8.9</v>
          </cell>
          <cell r="P73">
            <v>2.1</v>
          </cell>
          <cell r="Q73">
            <v>343381</v>
          </cell>
          <cell r="R73">
            <v>175803</v>
          </cell>
          <cell r="S73">
            <v>5.25</v>
          </cell>
        </row>
        <row r="74">
          <cell r="A74" t="str">
            <v xml:space="preserve">342.00 10           </v>
          </cell>
          <cell r="B74">
            <v>47818</v>
          </cell>
          <cell r="C74" t="str">
            <v xml:space="preserve">   VAR</v>
          </cell>
          <cell r="D74" t="str">
            <v xml:space="preserve">SQ   </v>
          </cell>
          <cell r="E74">
            <v>-10</v>
          </cell>
          <cell r="F74">
            <v>15778.68</v>
          </cell>
          <cell r="G74">
            <v>11590</v>
          </cell>
          <cell r="H74">
            <v>5766</v>
          </cell>
          <cell r="I74">
            <v>222</v>
          </cell>
          <cell r="J74">
            <v>1.41</v>
          </cell>
          <cell r="K74">
            <v>26</v>
          </cell>
          <cell r="L74" t="str">
            <v xml:space="preserve">      </v>
          </cell>
          <cell r="M74" t="str">
            <v xml:space="preserve">     </v>
          </cell>
          <cell r="N74">
            <v>0</v>
          </cell>
          <cell r="O74">
            <v>73.5</v>
          </cell>
          <cell r="P74">
            <v>33.700000000000003</v>
          </cell>
          <cell r="Q74">
            <v>9231</v>
          </cell>
          <cell r="R74">
            <v>313</v>
          </cell>
          <cell r="S74">
            <v>1.98</v>
          </cell>
        </row>
        <row r="75">
          <cell r="A75" t="str">
            <v xml:space="preserve">342.00 12           </v>
          </cell>
          <cell r="B75">
            <v>50740</v>
          </cell>
          <cell r="C75" t="str">
            <v xml:space="preserve">   VAR</v>
          </cell>
          <cell r="D75" t="str">
            <v xml:space="preserve">SQ   </v>
          </cell>
          <cell r="E75">
            <v>-10</v>
          </cell>
          <cell r="F75">
            <v>82028.240000000005</v>
          </cell>
          <cell r="G75">
            <v>55529</v>
          </cell>
          <cell r="H75">
            <v>34702</v>
          </cell>
          <cell r="I75">
            <v>1021</v>
          </cell>
          <cell r="J75">
            <v>1.24</v>
          </cell>
          <cell r="K75">
            <v>34</v>
          </cell>
          <cell r="L75" t="str">
            <v xml:space="preserve">      </v>
          </cell>
          <cell r="M75" t="str">
            <v xml:space="preserve">     </v>
          </cell>
          <cell r="N75">
            <v>0</v>
          </cell>
          <cell r="O75">
            <v>67.7</v>
          </cell>
          <cell r="P75">
            <v>21</v>
          </cell>
          <cell r="Q75">
            <v>31937</v>
          </cell>
          <cell r="R75">
            <v>1715</v>
          </cell>
          <cell r="S75">
            <v>2.09</v>
          </cell>
        </row>
        <row r="76">
          <cell r="A76" t="str">
            <v xml:space="preserve">342.00 16           </v>
          </cell>
          <cell r="B76">
            <v>49644</v>
          </cell>
          <cell r="C76" t="str">
            <v xml:space="preserve">   VAR</v>
          </cell>
          <cell r="D76" t="str">
            <v xml:space="preserve">SQ   </v>
          </cell>
          <cell r="E76">
            <v>-10</v>
          </cell>
          <cell r="F76">
            <v>38485.47</v>
          </cell>
          <cell r="G76">
            <v>31623</v>
          </cell>
          <cell r="H76">
            <v>10711</v>
          </cell>
          <cell r="I76">
            <v>345</v>
          </cell>
          <cell r="J76">
            <v>0.9</v>
          </cell>
          <cell r="K76">
            <v>31</v>
          </cell>
          <cell r="L76" t="str">
            <v xml:space="preserve">      </v>
          </cell>
          <cell r="M76" t="str">
            <v xml:space="preserve">     </v>
          </cell>
          <cell r="N76">
            <v>0</v>
          </cell>
          <cell r="O76">
            <v>82.2</v>
          </cell>
          <cell r="P76">
            <v>33.6</v>
          </cell>
          <cell r="Q76">
            <v>21939</v>
          </cell>
          <cell r="R76">
            <v>658</v>
          </cell>
          <cell r="S76">
            <v>1.71</v>
          </cell>
        </row>
        <row r="77">
          <cell r="A77" t="str">
            <v xml:space="preserve">343.00 03           </v>
          </cell>
          <cell r="B77">
            <v>44531</v>
          </cell>
          <cell r="C77" t="str">
            <v xml:space="preserve">   VAR</v>
          </cell>
          <cell r="D77" t="str">
            <v xml:space="preserve">SQ   </v>
          </cell>
          <cell r="E77">
            <v>-10</v>
          </cell>
          <cell r="F77">
            <v>11150039.949999999</v>
          </cell>
          <cell r="G77">
            <v>3361194</v>
          </cell>
          <cell r="H77">
            <v>8903850</v>
          </cell>
          <cell r="I77">
            <v>523755</v>
          </cell>
          <cell r="J77">
            <v>4.7</v>
          </cell>
          <cell r="K77">
            <v>17</v>
          </cell>
          <cell r="L77" t="str">
            <v xml:space="preserve">      </v>
          </cell>
          <cell r="M77" t="str">
            <v xml:space="preserve">     </v>
          </cell>
          <cell r="N77">
            <v>0</v>
          </cell>
          <cell r="O77">
            <v>30.1</v>
          </cell>
          <cell r="P77">
            <v>11.3</v>
          </cell>
          <cell r="Q77">
            <v>4876926</v>
          </cell>
          <cell r="R77">
            <v>435016</v>
          </cell>
          <cell r="S77">
            <v>3.9</v>
          </cell>
        </row>
        <row r="78">
          <cell r="A78" t="str">
            <v xml:space="preserve">343.00 04           </v>
          </cell>
          <cell r="B78">
            <v>44531</v>
          </cell>
          <cell r="C78" t="str">
            <v xml:space="preserve">   VAR</v>
          </cell>
          <cell r="D78" t="str">
            <v xml:space="preserve">SQ   </v>
          </cell>
          <cell r="E78">
            <v>-10</v>
          </cell>
          <cell r="F78">
            <v>11036607.75</v>
          </cell>
          <cell r="G78">
            <v>3298280</v>
          </cell>
          <cell r="H78">
            <v>8841988</v>
          </cell>
          <cell r="I78">
            <v>520116</v>
          </cell>
          <cell r="J78">
            <v>4.71</v>
          </cell>
          <cell r="K78">
            <v>17</v>
          </cell>
          <cell r="L78" t="str">
            <v xml:space="preserve">      </v>
          </cell>
          <cell r="M78" t="str">
            <v xml:space="preserve">     </v>
          </cell>
          <cell r="N78">
            <v>0</v>
          </cell>
          <cell r="O78">
            <v>29.9</v>
          </cell>
          <cell r="P78">
            <v>11.3</v>
          </cell>
          <cell r="Q78">
            <v>4827406</v>
          </cell>
          <cell r="R78">
            <v>430585</v>
          </cell>
          <cell r="S78">
            <v>3.9</v>
          </cell>
        </row>
        <row r="79">
          <cell r="A79" t="str">
            <v xml:space="preserve">343.00 08           </v>
          </cell>
          <cell r="B79">
            <v>50740</v>
          </cell>
          <cell r="C79" t="str">
            <v xml:space="preserve">   VAR</v>
          </cell>
          <cell r="D79" t="str">
            <v xml:space="preserve">SQ   </v>
          </cell>
          <cell r="E79">
            <v>-10</v>
          </cell>
          <cell r="F79">
            <v>169791.03</v>
          </cell>
          <cell r="G79">
            <v>5446</v>
          </cell>
          <cell r="H79">
            <v>181324</v>
          </cell>
          <cell r="I79">
            <v>5333</v>
          </cell>
          <cell r="J79">
            <v>3.14</v>
          </cell>
          <cell r="K79">
            <v>34</v>
          </cell>
          <cell r="L79" t="str">
            <v xml:space="preserve">      </v>
          </cell>
          <cell r="M79" t="str">
            <v xml:space="preserve">     </v>
          </cell>
          <cell r="N79">
            <v>0</v>
          </cell>
          <cell r="O79">
            <v>3.2</v>
          </cell>
          <cell r="P79">
            <v>0.5</v>
          </cell>
          <cell r="Q79">
            <v>2708</v>
          </cell>
          <cell r="R79">
            <v>5416</v>
          </cell>
          <cell r="S79">
            <v>3.19</v>
          </cell>
        </row>
        <row r="80">
          <cell r="A80" t="str">
            <v xml:space="preserve">343.00 09           </v>
          </cell>
          <cell r="B80">
            <v>45261</v>
          </cell>
          <cell r="C80" t="str">
            <v xml:space="preserve">   VAR</v>
          </cell>
          <cell r="D80" t="str">
            <v xml:space="preserve">SQ   </v>
          </cell>
          <cell r="E80">
            <v>-10</v>
          </cell>
          <cell r="F80">
            <v>913998.18</v>
          </cell>
          <cell r="G80">
            <v>64596</v>
          </cell>
          <cell r="H80">
            <v>940802</v>
          </cell>
          <cell r="I80">
            <v>49516</v>
          </cell>
          <cell r="J80">
            <v>5.42</v>
          </cell>
          <cell r="K80">
            <v>19</v>
          </cell>
          <cell r="L80" t="str">
            <v xml:space="preserve">      </v>
          </cell>
          <cell r="M80" t="str">
            <v xml:space="preserve">     </v>
          </cell>
          <cell r="N80">
            <v>0</v>
          </cell>
          <cell r="O80">
            <v>7.1</v>
          </cell>
          <cell r="P80">
            <v>1.8</v>
          </cell>
          <cell r="Q80">
            <v>74244</v>
          </cell>
          <cell r="R80">
            <v>49014</v>
          </cell>
          <cell r="S80">
            <v>5.36</v>
          </cell>
        </row>
        <row r="81">
          <cell r="A81" t="str">
            <v xml:space="preserve">344.00 01           </v>
          </cell>
          <cell r="B81">
            <v>50010</v>
          </cell>
          <cell r="C81" t="str">
            <v xml:space="preserve">   VAR</v>
          </cell>
          <cell r="D81" t="str">
            <v xml:space="preserve">SQ   </v>
          </cell>
          <cell r="E81">
            <v>-10</v>
          </cell>
          <cell r="F81">
            <v>672383.12</v>
          </cell>
          <cell r="G81">
            <v>620966</v>
          </cell>
          <cell r="H81">
            <v>118655</v>
          </cell>
          <cell r="I81">
            <v>3708</v>
          </cell>
          <cell r="J81">
            <v>0.55000000000000004</v>
          </cell>
          <cell r="K81">
            <v>32</v>
          </cell>
          <cell r="L81" t="str">
            <v xml:space="preserve">      </v>
          </cell>
          <cell r="M81" t="str">
            <v xml:space="preserve">     </v>
          </cell>
          <cell r="N81">
            <v>0</v>
          </cell>
          <cell r="O81">
            <v>92.4</v>
          </cell>
          <cell r="P81">
            <v>41.8</v>
          </cell>
          <cell r="Q81">
            <v>418338</v>
          </cell>
          <cell r="R81">
            <v>10019</v>
          </cell>
          <cell r="S81">
            <v>1.49</v>
          </cell>
        </row>
        <row r="82">
          <cell r="A82" t="str">
            <v xml:space="preserve">344.00 02           </v>
          </cell>
          <cell r="B82">
            <v>49644</v>
          </cell>
          <cell r="C82" t="str">
            <v xml:space="preserve">   VAR</v>
          </cell>
          <cell r="D82" t="str">
            <v xml:space="preserve">SQ   </v>
          </cell>
          <cell r="E82">
            <v>-10</v>
          </cell>
          <cell r="F82">
            <v>488805.98</v>
          </cell>
          <cell r="G82">
            <v>386491</v>
          </cell>
          <cell r="H82">
            <v>151195</v>
          </cell>
          <cell r="I82">
            <v>4876</v>
          </cell>
          <cell r="J82">
            <v>1</v>
          </cell>
          <cell r="K82">
            <v>31</v>
          </cell>
          <cell r="L82" t="str">
            <v xml:space="preserve">      </v>
          </cell>
          <cell r="M82" t="str">
            <v xml:space="preserve">     </v>
          </cell>
          <cell r="N82">
            <v>0</v>
          </cell>
          <cell r="O82">
            <v>79.099999999999994</v>
          </cell>
          <cell r="P82">
            <v>40.799999999999997</v>
          </cell>
          <cell r="Q82">
            <v>301867</v>
          </cell>
          <cell r="R82">
            <v>7599</v>
          </cell>
          <cell r="S82">
            <v>1.55</v>
          </cell>
        </row>
        <row r="83">
          <cell r="A83" t="str">
            <v xml:space="preserve">344.00 03           </v>
          </cell>
          <cell r="B83">
            <v>44531</v>
          </cell>
          <cell r="C83" t="str">
            <v xml:space="preserve">   VAR</v>
          </cell>
          <cell r="D83" t="str">
            <v xml:space="preserve">SQ   </v>
          </cell>
          <cell r="E83">
            <v>-10</v>
          </cell>
          <cell r="F83">
            <v>4838744.46</v>
          </cell>
          <cell r="G83">
            <v>1390136</v>
          </cell>
          <cell r="H83">
            <v>3932483</v>
          </cell>
          <cell r="I83">
            <v>231322</v>
          </cell>
          <cell r="J83">
            <v>4.78</v>
          </cell>
          <cell r="K83">
            <v>17</v>
          </cell>
          <cell r="L83" t="str">
            <v xml:space="preserve">      </v>
          </cell>
          <cell r="M83" t="str">
            <v xml:space="preserve">     </v>
          </cell>
          <cell r="N83">
            <v>0</v>
          </cell>
          <cell r="O83">
            <v>28.7</v>
          </cell>
          <cell r="P83">
            <v>10.4</v>
          </cell>
          <cell r="Q83">
            <v>2023431</v>
          </cell>
          <cell r="R83">
            <v>194255</v>
          </cell>
          <cell r="S83">
            <v>4.01</v>
          </cell>
        </row>
        <row r="84">
          <cell r="A84" t="str">
            <v xml:space="preserve">344.00 04           </v>
          </cell>
          <cell r="B84">
            <v>44531</v>
          </cell>
          <cell r="C84" t="str">
            <v xml:space="preserve">   VAR</v>
          </cell>
          <cell r="D84" t="str">
            <v xml:space="preserve">SQ   </v>
          </cell>
          <cell r="E84">
            <v>-10</v>
          </cell>
          <cell r="F84">
            <v>4822279.42</v>
          </cell>
          <cell r="G84">
            <v>1375594</v>
          </cell>
          <cell r="H84">
            <v>3928913</v>
          </cell>
          <cell r="I84">
            <v>231113</v>
          </cell>
          <cell r="J84">
            <v>4.79</v>
          </cell>
          <cell r="K84">
            <v>17</v>
          </cell>
          <cell r="L84" t="str">
            <v xml:space="preserve">      </v>
          </cell>
          <cell r="M84" t="str">
            <v xml:space="preserve">     </v>
          </cell>
          <cell r="N84">
            <v>0</v>
          </cell>
          <cell r="O84">
            <v>28.5</v>
          </cell>
          <cell r="P84">
            <v>10.5</v>
          </cell>
          <cell r="Q84">
            <v>2019640</v>
          </cell>
          <cell r="R84">
            <v>193413</v>
          </cell>
          <cell r="S84">
            <v>4.01</v>
          </cell>
        </row>
        <row r="85">
          <cell r="A85" t="str">
            <v xml:space="preserve">344.00 05           </v>
          </cell>
          <cell r="B85">
            <v>49644</v>
          </cell>
          <cell r="C85" t="str">
            <v xml:space="preserve">   VAR</v>
          </cell>
          <cell r="D85" t="str">
            <v xml:space="preserve">SQ   </v>
          </cell>
          <cell r="E85">
            <v>-10</v>
          </cell>
          <cell r="F85">
            <v>288140.59999999998</v>
          </cell>
          <cell r="G85">
            <v>244375</v>
          </cell>
          <cell r="H85">
            <v>72580</v>
          </cell>
          <cell r="I85">
            <v>2341</v>
          </cell>
          <cell r="J85">
            <v>0.81</v>
          </cell>
          <cell r="K85">
            <v>31</v>
          </cell>
          <cell r="L85" t="str">
            <v xml:space="preserve">      </v>
          </cell>
          <cell r="M85" t="str">
            <v xml:space="preserve">     </v>
          </cell>
          <cell r="N85">
            <v>0</v>
          </cell>
          <cell r="O85">
            <v>84.8</v>
          </cell>
          <cell r="P85">
            <v>36.5</v>
          </cell>
          <cell r="Q85">
            <v>171377</v>
          </cell>
          <cell r="R85">
            <v>4691</v>
          </cell>
          <cell r="S85">
            <v>1.63</v>
          </cell>
        </row>
        <row r="86">
          <cell r="A86" t="str">
            <v xml:space="preserve">344.00 06           </v>
          </cell>
          <cell r="B86">
            <v>52566</v>
          </cell>
          <cell r="C86" t="str">
            <v xml:space="preserve">   VAR</v>
          </cell>
          <cell r="D86" t="str">
            <v xml:space="preserve">SQ   </v>
          </cell>
          <cell r="E86">
            <v>-10</v>
          </cell>
          <cell r="F86">
            <v>591931.64</v>
          </cell>
          <cell r="G86">
            <v>358852</v>
          </cell>
          <cell r="H86">
            <v>292274</v>
          </cell>
          <cell r="I86">
            <v>7494</v>
          </cell>
          <cell r="J86">
            <v>1.27</v>
          </cell>
          <cell r="K86">
            <v>39</v>
          </cell>
          <cell r="L86" t="str">
            <v xml:space="preserve">      </v>
          </cell>
          <cell r="M86" t="str">
            <v xml:space="preserve">     </v>
          </cell>
          <cell r="N86">
            <v>0</v>
          </cell>
          <cell r="O86">
            <v>60.6</v>
          </cell>
          <cell r="P86">
            <v>31</v>
          </cell>
          <cell r="Q86">
            <v>280590</v>
          </cell>
          <cell r="R86">
            <v>9487</v>
          </cell>
          <cell r="S86">
            <v>1.6</v>
          </cell>
        </row>
        <row r="87">
          <cell r="A87" t="str">
            <v xml:space="preserve">344.00 08           </v>
          </cell>
          <cell r="B87">
            <v>50740</v>
          </cell>
          <cell r="C87" t="str">
            <v xml:space="preserve">   VAR</v>
          </cell>
          <cell r="D87" t="str">
            <v xml:space="preserve">SQ   </v>
          </cell>
          <cell r="E87">
            <v>-10</v>
          </cell>
          <cell r="F87">
            <v>1513741.1</v>
          </cell>
          <cell r="G87">
            <v>1055925</v>
          </cell>
          <cell r="H87">
            <v>609190</v>
          </cell>
          <cell r="I87">
            <v>17918</v>
          </cell>
          <cell r="J87">
            <v>1.18</v>
          </cell>
          <cell r="K87">
            <v>34</v>
          </cell>
          <cell r="L87" t="str">
            <v xml:space="preserve">      </v>
          </cell>
          <cell r="M87" t="str">
            <v xml:space="preserve">     </v>
          </cell>
          <cell r="N87">
            <v>0</v>
          </cell>
          <cell r="O87">
            <v>69.8</v>
          </cell>
          <cell r="P87">
            <v>35.4</v>
          </cell>
          <cell r="Q87">
            <v>849556</v>
          </cell>
          <cell r="R87">
            <v>24007</v>
          </cell>
          <cell r="S87">
            <v>1.59</v>
          </cell>
        </row>
        <row r="88">
          <cell r="A88" t="str">
            <v xml:space="preserve">344.00 09           </v>
          </cell>
          <cell r="B88">
            <v>45261</v>
          </cell>
          <cell r="C88" t="str">
            <v xml:space="preserve">   VAR</v>
          </cell>
          <cell r="D88" t="str">
            <v xml:space="preserve">SQ   </v>
          </cell>
          <cell r="E88">
            <v>-10</v>
          </cell>
          <cell r="F88">
            <v>24395783.73</v>
          </cell>
          <cell r="G88">
            <v>7328618</v>
          </cell>
          <cell r="H88">
            <v>19506744</v>
          </cell>
          <cell r="I88">
            <v>1026671</v>
          </cell>
          <cell r="J88">
            <v>4.21</v>
          </cell>
          <cell r="K88">
            <v>19</v>
          </cell>
          <cell r="L88" t="str">
            <v xml:space="preserve">      </v>
          </cell>
          <cell r="M88" t="str">
            <v xml:space="preserve">     </v>
          </cell>
          <cell r="N88">
            <v>0</v>
          </cell>
          <cell r="O88">
            <v>30</v>
          </cell>
          <cell r="P88">
            <v>8.5</v>
          </cell>
          <cell r="Q88">
            <v>8294810</v>
          </cell>
          <cell r="R88">
            <v>976807</v>
          </cell>
          <cell r="S88">
            <v>4</v>
          </cell>
        </row>
        <row r="89">
          <cell r="A89" t="str">
            <v xml:space="preserve">344.00 10           </v>
          </cell>
          <cell r="B89">
            <v>47818</v>
          </cell>
          <cell r="C89" t="str">
            <v xml:space="preserve">   VAR</v>
          </cell>
          <cell r="D89" t="str">
            <v xml:space="preserve">SQ   </v>
          </cell>
          <cell r="E89">
            <v>-10</v>
          </cell>
          <cell r="F89">
            <v>563553.28000000003</v>
          </cell>
          <cell r="G89">
            <v>436600</v>
          </cell>
          <cell r="H89">
            <v>183310</v>
          </cell>
          <cell r="I89">
            <v>7052</v>
          </cell>
          <cell r="J89">
            <v>1.25</v>
          </cell>
          <cell r="K89">
            <v>26</v>
          </cell>
          <cell r="L89" t="str">
            <v xml:space="preserve">      </v>
          </cell>
          <cell r="M89" t="str">
            <v xml:space="preserve">     </v>
          </cell>
          <cell r="N89">
            <v>0</v>
          </cell>
          <cell r="O89">
            <v>77.5</v>
          </cell>
          <cell r="P89">
            <v>38.799999999999997</v>
          </cell>
          <cell r="Q89">
            <v>364647</v>
          </cell>
          <cell r="R89">
            <v>9819</v>
          </cell>
          <cell r="S89">
            <v>1.74</v>
          </cell>
        </row>
        <row r="90">
          <cell r="A90" t="str">
            <v xml:space="preserve">344.00 11           </v>
          </cell>
          <cell r="B90">
            <v>50740</v>
          </cell>
          <cell r="C90" t="str">
            <v xml:space="preserve">   VAR</v>
          </cell>
          <cell r="D90" t="str">
            <v xml:space="preserve">SQ   </v>
          </cell>
          <cell r="E90">
            <v>-10</v>
          </cell>
          <cell r="F90">
            <v>32500</v>
          </cell>
          <cell r="G90">
            <v>14944</v>
          </cell>
          <cell r="H90">
            <v>20806</v>
          </cell>
          <cell r="I90">
            <v>612</v>
          </cell>
          <cell r="J90">
            <v>1.88</v>
          </cell>
          <cell r="K90">
            <v>34</v>
          </cell>
          <cell r="L90" t="str">
            <v xml:space="preserve">      </v>
          </cell>
          <cell r="M90" t="str">
            <v xml:space="preserve">     </v>
          </cell>
          <cell r="N90">
            <v>0</v>
          </cell>
          <cell r="O90">
            <v>46</v>
          </cell>
          <cell r="P90">
            <v>16.5</v>
          </cell>
          <cell r="Q90">
            <v>11680</v>
          </cell>
          <cell r="R90">
            <v>708</v>
          </cell>
          <cell r="S90">
            <v>2.1800000000000002</v>
          </cell>
        </row>
        <row r="91">
          <cell r="A91" t="str">
            <v xml:space="preserve">344.00 12           </v>
          </cell>
          <cell r="B91">
            <v>50740</v>
          </cell>
          <cell r="C91" t="str">
            <v xml:space="preserve">   VAR</v>
          </cell>
          <cell r="D91" t="str">
            <v xml:space="preserve">SQ   </v>
          </cell>
          <cell r="E91">
            <v>-10</v>
          </cell>
          <cell r="F91">
            <v>1641872.88</v>
          </cell>
          <cell r="G91">
            <v>1475058</v>
          </cell>
          <cell r="H91">
            <v>331003</v>
          </cell>
          <cell r="I91">
            <v>9735</v>
          </cell>
          <cell r="J91">
            <v>0.59</v>
          </cell>
          <cell r="K91">
            <v>34</v>
          </cell>
          <cell r="L91" t="str">
            <v xml:space="preserve">      </v>
          </cell>
          <cell r="M91" t="str">
            <v xml:space="preserve">     </v>
          </cell>
          <cell r="N91">
            <v>0</v>
          </cell>
          <cell r="O91">
            <v>89.8</v>
          </cell>
          <cell r="P91">
            <v>36</v>
          </cell>
          <cell r="Q91">
            <v>897175</v>
          </cell>
          <cell r="R91">
            <v>26769</v>
          </cell>
          <cell r="S91">
            <v>1.63</v>
          </cell>
        </row>
        <row r="92">
          <cell r="A92" t="str">
            <v xml:space="preserve">344.00 15           </v>
          </cell>
          <cell r="B92">
            <v>45992</v>
          </cell>
          <cell r="C92" t="str">
            <v xml:space="preserve">   VAR</v>
          </cell>
          <cell r="D92" t="str">
            <v xml:space="preserve">SQ   </v>
          </cell>
          <cell r="E92">
            <v>-10</v>
          </cell>
          <cell r="F92">
            <v>1707684.75</v>
          </cell>
          <cell r="G92">
            <v>1298383</v>
          </cell>
          <cell r="H92">
            <v>580069</v>
          </cell>
          <cell r="I92">
            <v>27622</v>
          </cell>
          <cell r="J92">
            <v>1.62</v>
          </cell>
          <cell r="K92">
            <v>21</v>
          </cell>
          <cell r="L92" t="str">
            <v xml:space="preserve">      </v>
          </cell>
          <cell r="M92" t="str">
            <v xml:space="preserve">     </v>
          </cell>
          <cell r="N92">
            <v>0</v>
          </cell>
          <cell r="O92">
            <v>76</v>
          </cell>
          <cell r="P92">
            <v>32.4</v>
          </cell>
          <cell r="Q92">
            <v>1122782</v>
          </cell>
          <cell r="R92">
            <v>35956</v>
          </cell>
          <cell r="S92">
            <v>2.11</v>
          </cell>
        </row>
        <row r="93">
          <cell r="A93" t="str">
            <v xml:space="preserve">344.00 16           </v>
          </cell>
          <cell r="B93">
            <v>49644</v>
          </cell>
          <cell r="C93" t="str">
            <v xml:space="preserve">   VAR</v>
          </cell>
          <cell r="D93" t="str">
            <v xml:space="preserve">SQ   </v>
          </cell>
          <cell r="E93">
            <v>-10</v>
          </cell>
          <cell r="F93">
            <v>560972.34</v>
          </cell>
          <cell r="G93">
            <v>450576</v>
          </cell>
          <cell r="H93">
            <v>166495</v>
          </cell>
          <cell r="I93">
            <v>5371</v>
          </cell>
          <cell r="J93">
            <v>0.96</v>
          </cell>
          <cell r="K93">
            <v>31</v>
          </cell>
          <cell r="L93" t="str">
            <v xml:space="preserve">      </v>
          </cell>
          <cell r="M93" t="str">
            <v xml:space="preserve">     </v>
          </cell>
          <cell r="N93">
            <v>0</v>
          </cell>
          <cell r="O93">
            <v>80.3</v>
          </cell>
          <cell r="P93">
            <v>36.299999999999997</v>
          </cell>
          <cell r="Q93">
            <v>316821</v>
          </cell>
          <cell r="R93">
            <v>9676</v>
          </cell>
          <cell r="S93">
            <v>1.72</v>
          </cell>
        </row>
        <row r="94">
          <cell r="A94" t="str">
            <v xml:space="preserve">345.00 01           </v>
          </cell>
          <cell r="B94">
            <v>50010</v>
          </cell>
          <cell r="C94" t="str">
            <v xml:space="preserve">   VAR</v>
          </cell>
          <cell r="D94" t="str">
            <v xml:space="preserve">SQ   </v>
          </cell>
          <cell r="E94">
            <v>-10</v>
          </cell>
          <cell r="F94">
            <v>182877.48</v>
          </cell>
          <cell r="G94">
            <v>160163</v>
          </cell>
          <cell r="H94">
            <v>41003</v>
          </cell>
          <cell r="I94">
            <v>1281</v>
          </cell>
          <cell r="J94">
            <v>0.7</v>
          </cell>
          <cell r="K94">
            <v>32</v>
          </cell>
          <cell r="L94" t="str">
            <v xml:space="preserve">      </v>
          </cell>
          <cell r="M94" t="str">
            <v xml:space="preserve">     </v>
          </cell>
          <cell r="N94">
            <v>0</v>
          </cell>
          <cell r="O94">
            <v>87.6</v>
          </cell>
          <cell r="P94">
            <v>35.299999999999997</v>
          </cell>
          <cell r="Q94">
            <v>101162</v>
          </cell>
          <cell r="R94">
            <v>3122</v>
          </cell>
          <cell r="S94">
            <v>1.71</v>
          </cell>
        </row>
        <row r="95">
          <cell r="A95" t="str">
            <v xml:space="preserve">345.00 02           </v>
          </cell>
          <cell r="B95">
            <v>49644</v>
          </cell>
          <cell r="C95" t="str">
            <v xml:space="preserve">   VAR</v>
          </cell>
          <cell r="D95" t="str">
            <v xml:space="preserve">SQ   </v>
          </cell>
          <cell r="E95">
            <v>-10</v>
          </cell>
          <cell r="F95">
            <v>246881.99</v>
          </cell>
          <cell r="G95">
            <v>186766</v>
          </cell>
          <cell r="H95">
            <v>84804</v>
          </cell>
          <cell r="I95">
            <v>2736</v>
          </cell>
          <cell r="J95">
            <v>1.1100000000000001</v>
          </cell>
          <cell r="K95">
            <v>31</v>
          </cell>
          <cell r="L95" t="str">
            <v xml:space="preserve">      </v>
          </cell>
          <cell r="M95" t="str">
            <v xml:space="preserve">     </v>
          </cell>
          <cell r="N95">
            <v>0</v>
          </cell>
          <cell r="O95">
            <v>75.599999999999994</v>
          </cell>
          <cell r="P95">
            <v>37.299999999999997</v>
          </cell>
          <cell r="Q95">
            <v>141065</v>
          </cell>
          <cell r="R95">
            <v>4205</v>
          </cell>
          <cell r="S95">
            <v>1.7</v>
          </cell>
        </row>
        <row r="96">
          <cell r="A96" t="str">
            <v xml:space="preserve">345.00 03           </v>
          </cell>
          <cell r="B96">
            <v>44531</v>
          </cell>
          <cell r="C96" t="str">
            <v xml:space="preserve">   VAR</v>
          </cell>
          <cell r="D96" t="str">
            <v xml:space="preserve">SQ   </v>
          </cell>
          <cell r="E96">
            <v>-10</v>
          </cell>
          <cell r="F96">
            <v>3488288</v>
          </cell>
          <cell r="G96">
            <v>1083785</v>
          </cell>
          <cell r="H96">
            <v>2753332</v>
          </cell>
          <cell r="I96">
            <v>161960</v>
          </cell>
          <cell r="J96">
            <v>4.6399999999999997</v>
          </cell>
          <cell r="K96">
            <v>17</v>
          </cell>
          <cell r="L96" t="str">
            <v xml:space="preserve">      </v>
          </cell>
          <cell r="M96" t="str">
            <v xml:space="preserve">     </v>
          </cell>
          <cell r="N96">
            <v>0</v>
          </cell>
          <cell r="O96">
            <v>31.1</v>
          </cell>
          <cell r="P96">
            <v>11.9</v>
          </cell>
          <cell r="Q96">
            <v>1569337</v>
          </cell>
          <cell r="R96">
            <v>133528</v>
          </cell>
          <cell r="S96">
            <v>3.83</v>
          </cell>
        </row>
        <row r="97">
          <cell r="A97" t="str">
            <v xml:space="preserve">345.00 04           </v>
          </cell>
          <cell r="B97">
            <v>44531</v>
          </cell>
          <cell r="C97" t="str">
            <v xml:space="preserve">   VAR</v>
          </cell>
          <cell r="D97" t="str">
            <v xml:space="preserve">SQ   </v>
          </cell>
          <cell r="E97">
            <v>-10</v>
          </cell>
          <cell r="F97">
            <v>3488288</v>
          </cell>
          <cell r="G97">
            <v>1074408</v>
          </cell>
          <cell r="H97">
            <v>2762709</v>
          </cell>
          <cell r="I97">
            <v>162512</v>
          </cell>
          <cell r="J97">
            <v>4.66</v>
          </cell>
          <cell r="K97">
            <v>17</v>
          </cell>
          <cell r="L97" t="str">
            <v xml:space="preserve">      </v>
          </cell>
          <cell r="M97" t="str">
            <v xml:space="preserve">     </v>
          </cell>
          <cell r="N97">
            <v>0</v>
          </cell>
          <cell r="O97">
            <v>30.8</v>
          </cell>
          <cell r="P97">
            <v>11.9</v>
          </cell>
          <cell r="Q97">
            <v>1569337</v>
          </cell>
          <cell r="R97">
            <v>133528</v>
          </cell>
          <cell r="S97">
            <v>3.83</v>
          </cell>
        </row>
        <row r="98">
          <cell r="A98" t="str">
            <v xml:space="preserve">345.00 05           </v>
          </cell>
          <cell r="B98">
            <v>49644</v>
          </cell>
          <cell r="C98" t="str">
            <v xml:space="preserve">   VAR</v>
          </cell>
          <cell r="D98" t="str">
            <v xml:space="preserve">SQ   </v>
          </cell>
          <cell r="E98">
            <v>-10</v>
          </cell>
          <cell r="F98">
            <v>46158.05</v>
          </cell>
          <cell r="G98">
            <v>39148</v>
          </cell>
          <cell r="H98">
            <v>11626</v>
          </cell>
          <cell r="I98">
            <v>375</v>
          </cell>
          <cell r="J98">
            <v>0.81</v>
          </cell>
          <cell r="K98">
            <v>31</v>
          </cell>
          <cell r="L98" t="str">
            <v xml:space="preserve">      </v>
          </cell>
          <cell r="M98" t="str">
            <v xml:space="preserve">     </v>
          </cell>
          <cell r="N98">
            <v>0</v>
          </cell>
          <cell r="O98">
            <v>84.8</v>
          </cell>
          <cell r="P98">
            <v>36.5</v>
          </cell>
          <cell r="Q98">
            <v>27453</v>
          </cell>
          <cell r="R98">
            <v>751</v>
          </cell>
          <cell r="S98">
            <v>1.63</v>
          </cell>
        </row>
        <row r="99">
          <cell r="A99" t="str">
            <v xml:space="preserve">345.00 06           </v>
          </cell>
          <cell r="B99">
            <v>52566</v>
          </cell>
          <cell r="C99" t="str">
            <v xml:space="preserve">   VAR</v>
          </cell>
          <cell r="D99" t="str">
            <v xml:space="preserve">SQ   </v>
          </cell>
          <cell r="E99">
            <v>-10</v>
          </cell>
          <cell r="F99">
            <v>410984.14</v>
          </cell>
          <cell r="G99">
            <v>133883</v>
          </cell>
          <cell r="H99">
            <v>318199</v>
          </cell>
          <cell r="I99">
            <v>8160</v>
          </cell>
          <cell r="J99">
            <v>1.99</v>
          </cell>
          <cell r="K99">
            <v>39</v>
          </cell>
          <cell r="L99" t="str">
            <v xml:space="preserve">      </v>
          </cell>
          <cell r="M99" t="str">
            <v xml:space="preserve">     </v>
          </cell>
          <cell r="N99">
            <v>0</v>
          </cell>
          <cell r="O99">
            <v>32.6</v>
          </cell>
          <cell r="P99">
            <v>9.6999999999999993</v>
          </cell>
          <cell r="Q99">
            <v>82315</v>
          </cell>
          <cell r="R99">
            <v>9488</v>
          </cell>
          <cell r="S99">
            <v>2.31</v>
          </cell>
        </row>
        <row r="100">
          <cell r="A100" t="str">
            <v xml:space="preserve">345.00 08           </v>
          </cell>
          <cell r="B100">
            <v>50740</v>
          </cell>
          <cell r="C100" t="str">
            <v xml:space="preserve">   VAR</v>
          </cell>
          <cell r="D100" t="str">
            <v xml:space="preserve">SQ   </v>
          </cell>
          <cell r="E100">
            <v>-10</v>
          </cell>
          <cell r="F100">
            <v>54072.55</v>
          </cell>
          <cell r="G100">
            <v>31490</v>
          </cell>
          <cell r="H100">
            <v>27989</v>
          </cell>
          <cell r="I100">
            <v>823</v>
          </cell>
          <cell r="J100">
            <v>1.52</v>
          </cell>
          <cell r="K100">
            <v>34</v>
          </cell>
          <cell r="L100" t="str">
            <v xml:space="preserve">      </v>
          </cell>
          <cell r="M100" t="str">
            <v xml:space="preserve">     </v>
          </cell>
          <cell r="N100">
            <v>0</v>
          </cell>
          <cell r="O100">
            <v>58.2</v>
          </cell>
          <cell r="P100">
            <v>24.7</v>
          </cell>
          <cell r="Q100">
            <v>23669</v>
          </cell>
          <cell r="R100">
            <v>1054</v>
          </cell>
          <cell r="S100">
            <v>1.95</v>
          </cell>
        </row>
        <row r="101">
          <cell r="A101" t="str">
            <v xml:space="preserve">345.00 09           </v>
          </cell>
          <cell r="B101">
            <v>45261</v>
          </cell>
          <cell r="C101" t="str">
            <v xml:space="preserve">   VAR</v>
          </cell>
          <cell r="D101" t="str">
            <v xml:space="preserve">SQ   </v>
          </cell>
          <cell r="E101">
            <v>-10</v>
          </cell>
          <cell r="F101">
            <v>29922786.239999998</v>
          </cell>
          <cell r="G101">
            <v>9222058</v>
          </cell>
          <cell r="H101">
            <v>23693006</v>
          </cell>
          <cell r="I101">
            <v>1247000</v>
          </cell>
          <cell r="J101">
            <v>4.17</v>
          </cell>
          <cell r="K101">
            <v>19</v>
          </cell>
          <cell r="L101" t="str">
            <v xml:space="preserve">      </v>
          </cell>
          <cell r="M101" t="str">
            <v xml:space="preserve">     </v>
          </cell>
          <cell r="N101">
            <v>0</v>
          </cell>
          <cell r="O101">
            <v>30.8</v>
          </cell>
          <cell r="P101">
            <v>8.8000000000000007</v>
          </cell>
          <cell r="Q101">
            <v>10423055</v>
          </cell>
          <cell r="R101">
            <v>1184729</v>
          </cell>
          <cell r="S101">
            <v>3.96</v>
          </cell>
        </row>
        <row r="102">
          <cell r="A102" t="str">
            <v xml:space="preserve">345.00 10           </v>
          </cell>
          <cell r="B102">
            <v>47818</v>
          </cell>
          <cell r="C102" t="str">
            <v xml:space="preserve">   VAR</v>
          </cell>
          <cell r="D102" t="str">
            <v xml:space="preserve">SQ   </v>
          </cell>
          <cell r="E102">
            <v>-10</v>
          </cell>
          <cell r="F102">
            <v>156049.95000000001</v>
          </cell>
          <cell r="G102">
            <v>100866</v>
          </cell>
          <cell r="H102">
            <v>70789</v>
          </cell>
          <cell r="I102">
            <v>2723</v>
          </cell>
          <cell r="J102">
            <v>1.74</v>
          </cell>
          <cell r="K102">
            <v>26</v>
          </cell>
          <cell r="L102" t="str">
            <v xml:space="preserve">      </v>
          </cell>
          <cell r="M102" t="str">
            <v xml:space="preserve">     </v>
          </cell>
          <cell r="N102">
            <v>0</v>
          </cell>
          <cell r="O102">
            <v>64.599999999999994</v>
          </cell>
          <cell r="P102">
            <v>17</v>
          </cell>
          <cell r="Q102">
            <v>65409</v>
          </cell>
          <cell r="R102">
            <v>4086</v>
          </cell>
          <cell r="S102">
            <v>2.62</v>
          </cell>
        </row>
        <row r="103">
          <cell r="A103" t="str">
            <v xml:space="preserve">345.00 12           </v>
          </cell>
          <cell r="B103">
            <v>50740</v>
          </cell>
          <cell r="C103" t="str">
            <v xml:space="preserve">   VAR</v>
          </cell>
          <cell r="D103" t="str">
            <v xml:space="preserve">SQ   </v>
          </cell>
          <cell r="E103">
            <v>-10</v>
          </cell>
          <cell r="F103">
            <v>862904.11</v>
          </cell>
          <cell r="G103">
            <v>587120</v>
          </cell>
          <cell r="H103">
            <v>362073</v>
          </cell>
          <cell r="I103">
            <v>10648</v>
          </cell>
          <cell r="J103">
            <v>1.23</v>
          </cell>
          <cell r="K103">
            <v>34</v>
          </cell>
          <cell r="L103" t="str">
            <v xml:space="preserve">      </v>
          </cell>
          <cell r="M103" t="str">
            <v xml:space="preserve">     </v>
          </cell>
          <cell r="N103">
            <v>0</v>
          </cell>
          <cell r="O103">
            <v>68</v>
          </cell>
          <cell r="P103">
            <v>21.1</v>
          </cell>
          <cell r="Q103">
            <v>337648</v>
          </cell>
          <cell r="R103">
            <v>18007</v>
          </cell>
          <cell r="S103">
            <v>2.09</v>
          </cell>
        </row>
        <row r="104">
          <cell r="A104" t="str">
            <v xml:space="preserve">345.00 15           </v>
          </cell>
          <cell r="B104">
            <v>45992</v>
          </cell>
          <cell r="C104" t="str">
            <v xml:space="preserve">   VAR</v>
          </cell>
          <cell r="D104" t="str">
            <v xml:space="preserve">SQ   </v>
          </cell>
          <cell r="E104">
            <v>-10</v>
          </cell>
          <cell r="F104">
            <v>621960.03</v>
          </cell>
          <cell r="G104">
            <v>394520</v>
          </cell>
          <cell r="H104">
            <v>289635</v>
          </cell>
          <cell r="I104">
            <v>13791</v>
          </cell>
          <cell r="J104">
            <v>2.2200000000000002</v>
          </cell>
          <cell r="K104">
            <v>21</v>
          </cell>
          <cell r="L104" t="str">
            <v xml:space="preserve">      </v>
          </cell>
          <cell r="M104" t="str">
            <v xml:space="preserve">     </v>
          </cell>
          <cell r="N104">
            <v>0</v>
          </cell>
          <cell r="O104">
            <v>63.4</v>
          </cell>
          <cell r="P104">
            <v>14.2</v>
          </cell>
          <cell r="Q104">
            <v>272337</v>
          </cell>
          <cell r="R104">
            <v>19626</v>
          </cell>
          <cell r="S104">
            <v>3.16</v>
          </cell>
        </row>
        <row r="105">
          <cell r="A105" t="str">
            <v xml:space="preserve">345.00 16           </v>
          </cell>
          <cell r="B105">
            <v>49644</v>
          </cell>
          <cell r="C105" t="str">
            <v xml:space="preserve">   VAR</v>
          </cell>
          <cell r="D105" t="str">
            <v xml:space="preserve">SQ   </v>
          </cell>
          <cell r="E105">
            <v>-10</v>
          </cell>
          <cell r="F105">
            <v>127358.6</v>
          </cell>
          <cell r="G105">
            <v>108290</v>
          </cell>
          <cell r="H105">
            <v>31804</v>
          </cell>
          <cell r="I105">
            <v>1026</v>
          </cell>
          <cell r="J105">
            <v>0.81</v>
          </cell>
          <cell r="K105">
            <v>31</v>
          </cell>
          <cell r="L105" t="str">
            <v xml:space="preserve">      </v>
          </cell>
          <cell r="M105" t="str">
            <v xml:space="preserve">     </v>
          </cell>
          <cell r="N105">
            <v>0</v>
          </cell>
          <cell r="O105">
            <v>85</v>
          </cell>
          <cell r="P105">
            <v>42.7</v>
          </cell>
          <cell r="Q105">
            <v>81093</v>
          </cell>
          <cell r="R105">
            <v>1901</v>
          </cell>
          <cell r="S105">
            <v>1.49</v>
          </cell>
        </row>
        <row r="106">
          <cell r="A106" t="str">
            <v xml:space="preserve">346.00 03           </v>
          </cell>
          <cell r="B106">
            <v>44531</v>
          </cell>
          <cell r="C106" t="str">
            <v xml:space="preserve">   VAR</v>
          </cell>
          <cell r="D106" t="str">
            <v xml:space="preserve">SQ   </v>
          </cell>
          <cell r="E106">
            <v>-10</v>
          </cell>
          <cell r="F106">
            <v>5452758.0099999998</v>
          </cell>
          <cell r="G106">
            <v>724485</v>
          </cell>
          <cell r="H106">
            <v>5273548</v>
          </cell>
          <cell r="I106">
            <v>310208</v>
          </cell>
          <cell r="J106">
            <v>5.69</v>
          </cell>
          <cell r="K106">
            <v>17</v>
          </cell>
          <cell r="L106" t="str">
            <v xml:space="preserve">      </v>
          </cell>
          <cell r="M106" t="str">
            <v xml:space="preserve">     </v>
          </cell>
          <cell r="N106">
            <v>0</v>
          </cell>
          <cell r="O106">
            <v>13.3</v>
          </cell>
          <cell r="P106">
            <v>3.8</v>
          </cell>
          <cell r="Q106">
            <v>1086535</v>
          </cell>
          <cell r="R106">
            <v>289005</v>
          </cell>
          <cell r="S106">
            <v>5.3</v>
          </cell>
        </row>
        <row r="107">
          <cell r="A107" t="str">
            <v xml:space="preserve">346.00 04           </v>
          </cell>
          <cell r="B107">
            <v>44531</v>
          </cell>
          <cell r="C107" t="str">
            <v xml:space="preserve">   VAR</v>
          </cell>
          <cell r="D107" t="str">
            <v xml:space="preserve">SQ   </v>
          </cell>
          <cell r="E107">
            <v>-10</v>
          </cell>
          <cell r="F107">
            <v>336554.97</v>
          </cell>
          <cell r="G107">
            <v>85214</v>
          </cell>
          <cell r="H107">
            <v>284996</v>
          </cell>
          <cell r="I107">
            <v>16764</v>
          </cell>
          <cell r="J107">
            <v>4.9800000000000004</v>
          </cell>
          <cell r="K107">
            <v>17</v>
          </cell>
          <cell r="L107" t="str">
            <v xml:space="preserve">      </v>
          </cell>
          <cell r="M107" t="str">
            <v xml:space="preserve">     </v>
          </cell>
          <cell r="N107">
            <v>0</v>
          </cell>
          <cell r="O107">
            <v>25.3</v>
          </cell>
          <cell r="P107">
            <v>8.9</v>
          </cell>
          <cell r="Q107">
            <v>125827</v>
          </cell>
          <cell r="R107">
            <v>14370</v>
          </cell>
          <cell r="S107">
            <v>4.2699999999999996</v>
          </cell>
        </row>
        <row r="108">
          <cell r="A108" t="str">
            <v xml:space="preserve">346.00 09           </v>
          </cell>
          <cell r="B108">
            <v>45261</v>
          </cell>
          <cell r="C108" t="str">
            <v xml:space="preserve">   VAR</v>
          </cell>
          <cell r="D108" t="str">
            <v xml:space="preserve">SQ   </v>
          </cell>
          <cell r="E108">
            <v>-10</v>
          </cell>
          <cell r="F108">
            <v>2914098.73</v>
          </cell>
          <cell r="G108">
            <v>568298</v>
          </cell>
          <cell r="H108">
            <v>2637211</v>
          </cell>
          <cell r="I108">
            <v>138800</v>
          </cell>
          <cell r="J108">
            <v>4.76</v>
          </cell>
          <cell r="K108">
            <v>19</v>
          </cell>
          <cell r="L108" t="str">
            <v xml:space="preserve">      </v>
          </cell>
          <cell r="M108" t="str">
            <v xml:space="preserve">     </v>
          </cell>
          <cell r="N108">
            <v>0</v>
          </cell>
          <cell r="O108">
            <v>19.5</v>
          </cell>
          <cell r="P108">
            <v>4.9000000000000004</v>
          </cell>
          <cell r="Q108">
            <v>651989</v>
          </cell>
          <cell r="R108">
            <v>134362</v>
          </cell>
          <cell r="S108">
            <v>4.6100000000000003</v>
          </cell>
        </row>
        <row r="109">
          <cell r="A109" t="str">
            <v xml:space="preserve">346.00 12           </v>
          </cell>
          <cell r="B109">
            <v>50740</v>
          </cell>
          <cell r="C109" t="str">
            <v xml:space="preserve">   VAR</v>
          </cell>
          <cell r="D109" t="str">
            <v xml:space="preserve">SQ   </v>
          </cell>
          <cell r="E109">
            <v>-10</v>
          </cell>
          <cell r="F109">
            <v>3142.16</v>
          </cell>
          <cell r="G109">
            <v>801</v>
          </cell>
          <cell r="H109">
            <v>2655</v>
          </cell>
          <cell r="I109">
            <v>78</v>
          </cell>
          <cell r="J109">
            <v>2.48</v>
          </cell>
          <cell r="K109">
            <v>34</v>
          </cell>
          <cell r="L109" t="str">
            <v xml:space="preserve">      </v>
          </cell>
          <cell r="M109" t="str">
            <v xml:space="preserve">     </v>
          </cell>
          <cell r="N109">
            <v>0</v>
          </cell>
          <cell r="O109">
            <v>25.5</v>
          </cell>
          <cell r="P109">
            <v>4.5</v>
          </cell>
          <cell r="Q109">
            <v>404</v>
          </cell>
          <cell r="R109">
            <v>90</v>
          </cell>
          <cell r="S109">
            <v>2.86</v>
          </cell>
        </row>
        <row r="110">
          <cell r="A110">
            <v>350.2</v>
          </cell>
          <cell r="B110" t="str">
            <v xml:space="preserve">       </v>
          </cell>
          <cell r="C110">
            <v>70</v>
          </cell>
          <cell r="D110" t="str">
            <v xml:space="preserve">R4   </v>
          </cell>
          <cell r="E110">
            <v>0</v>
          </cell>
          <cell r="F110">
            <v>41937662.270000003</v>
          </cell>
          <cell r="G110">
            <v>3854255</v>
          </cell>
          <cell r="H110">
            <v>38083404</v>
          </cell>
          <cell r="I110">
            <v>594873</v>
          </cell>
          <cell r="J110">
            <v>1.42</v>
          </cell>
          <cell r="K110">
            <v>64</v>
          </cell>
          <cell r="L110" t="str">
            <v xml:space="preserve">      </v>
          </cell>
          <cell r="M110" t="str">
            <v xml:space="preserve">     </v>
          </cell>
          <cell r="N110">
            <v>0</v>
          </cell>
          <cell r="O110">
            <v>9.1999999999999993</v>
          </cell>
          <cell r="P110">
            <v>6.1</v>
          </cell>
          <cell r="Q110">
            <v>3630736</v>
          </cell>
          <cell r="R110">
            <v>599709</v>
          </cell>
          <cell r="S110">
            <v>1.43</v>
          </cell>
        </row>
        <row r="111">
          <cell r="A111">
            <v>352</v>
          </cell>
          <cell r="B111" t="str">
            <v xml:space="preserve">       </v>
          </cell>
          <cell r="C111">
            <v>55</v>
          </cell>
          <cell r="D111" t="str">
            <v xml:space="preserve">R4   </v>
          </cell>
          <cell r="E111">
            <v>-5</v>
          </cell>
          <cell r="F111">
            <v>6745425.6100000003</v>
          </cell>
          <cell r="G111">
            <v>1276137</v>
          </cell>
          <cell r="H111">
            <v>5806558</v>
          </cell>
          <cell r="I111">
            <v>133239</v>
          </cell>
          <cell r="J111">
            <v>1.98</v>
          </cell>
          <cell r="K111">
            <v>43.6</v>
          </cell>
          <cell r="L111" t="str">
            <v xml:space="preserve">      </v>
          </cell>
          <cell r="M111" t="str">
            <v xml:space="preserve">     </v>
          </cell>
          <cell r="N111">
            <v>0</v>
          </cell>
          <cell r="O111">
            <v>18.899999999999999</v>
          </cell>
          <cell r="P111">
            <v>11.2</v>
          </cell>
          <cell r="Q111">
            <v>1412611</v>
          </cell>
          <cell r="R111">
            <v>128905</v>
          </cell>
          <cell r="S111">
            <v>1.91</v>
          </cell>
        </row>
        <row r="112">
          <cell r="A112">
            <v>353</v>
          </cell>
          <cell r="B112" t="str">
            <v xml:space="preserve">       </v>
          </cell>
          <cell r="C112">
            <v>55</v>
          </cell>
          <cell r="D112" t="str">
            <v xml:space="preserve">R3   </v>
          </cell>
          <cell r="E112">
            <v>-15</v>
          </cell>
          <cell r="F112">
            <v>156143175.40000001</v>
          </cell>
          <cell r="G112">
            <v>53006094</v>
          </cell>
          <cell r="H112">
            <v>126558556</v>
          </cell>
          <cell r="I112">
            <v>2852629</v>
          </cell>
          <cell r="J112">
            <v>1.83</v>
          </cell>
          <cell r="K112">
            <v>44.4</v>
          </cell>
          <cell r="L112" t="str">
            <v xml:space="preserve">      </v>
          </cell>
          <cell r="M112" t="str">
            <v xml:space="preserve">     </v>
          </cell>
          <cell r="N112">
            <v>0</v>
          </cell>
          <cell r="O112">
            <v>33.9</v>
          </cell>
          <cell r="P112">
            <v>12.7</v>
          </cell>
          <cell r="Q112">
            <v>39123652</v>
          </cell>
          <cell r="R112">
            <v>3268077</v>
          </cell>
          <cell r="S112">
            <v>2.09</v>
          </cell>
        </row>
        <row r="113">
          <cell r="A113">
            <v>354</v>
          </cell>
          <cell r="B113" t="str">
            <v xml:space="preserve">       </v>
          </cell>
          <cell r="C113">
            <v>65</v>
          </cell>
          <cell r="D113" t="str">
            <v xml:space="preserve">R3   </v>
          </cell>
          <cell r="E113">
            <v>-5</v>
          </cell>
          <cell r="F113">
            <v>128751388.59999999</v>
          </cell>
          <cell r="G113">
            <v>22333188</v>
          </cell>
          <cell r="H113">
            <v>112855769</v>
          </cell>
          <cell r="I113">
            <v>1954997</v>
          </cell>
          <cell r="J113">
            <v>1.52</v>
          </cell>
          <cell r="K113">
            <v>57.7</v>
          </cell>
          <cell r="L113" t="str">
            <v xml:space="preserve">      </v>
          </cell>
          <cell r="M113" t="str">
            <v xml:space="preserve">     </v>
          </cell>
          <cell r="N113">
            <v>0</v>
          </cell>
          <cell r="O113">
            <v>17.3</v>
          </cell>
          <cell r="P113">
            <v>8.3000000000000007</v>
          </cell>
          <cell r="Q113">
            <v>16531321</v>
          </cell>
          <cell r="R113">
            <v>2081910</v>
          </cell>
          <cell r="S113">
            <v>1.62</v>
          </cell>
        </row>
        <row r="114">
          <cell r="A114">
            <v>355</v>
          </cell>
          <cell r="B114" t="str">
            <v xml:space="preserve">       </v>
          </cell>
          <cell r="C114">
            <v>65</v>
          </cell>
          <cell r="D114" t="str">
            <v xml:space="preserve">R3   </v>
          </cell>
          <cell r="E114">
            <v>-30</v>
          </cell>
          <cell r="F114">
            <v>54056038.719999999</v>
          </cell>
          <cell r="G114">
            <v>19121684</v>
          </cell>
          <cell r="H114">
            <v>51151166</v>
          </cell>
          <cell r="I114">
            <v>984573</v>
          </cell>
          <cell r="J114">
            <v>1.82</v>
          </cell>
          <cell r="K114">
            <v>52</v>
          </cell>
          <cell r="L114" t="str">
            <v xml:space="preserve">      </v>
          </cell>
          <cell r="M114" t="str">
            <v xml:space="preserve">     </v>
          </cell>
          <cell r="N114">
            <v>0</v>
          </cell>
          <cell r="O114">
            <v>35.4</v>
          </cell>
          <cell r="P114">
            <v>14.8</v>
          </cell>
          <cell r="Q114">
            <v>15138773</v>
          </cell>
          <cell r="R114">
            <v>1082202</v>
          </cell>
          <cell r="S114">
            <v>2</v>
          </cell>
        </row>
        <row r="115">
          <cell r="A115">
            <v>356</v>
          </cell>
          <cell r="B115" t="str">
            <v xml:space="preserve">       </v>
          </cell>
          <cell r="C115">
            <v>65</v>
          </cell>
          <cell r="D115" t="str">
            <v xml:space="preserve">R3   </v>
          </cell>
          <cell r="E115">
            <v>-25</v>
          </cell>
          <cell r="F115">
            <v>112752999.84</v>
          </cell>
          <cell r="G115">
            <v>39165350</v>
          </cell>
          <cell r="H115">
            <v>101775901</v>
          </cell>
          <cell r="I115">
            <v>1837042</v>
          </cell>
          <cell r="J115">
            <v>1.63</v>
          </cell>
          <cell r="K115">
            <v>55.4</v>
          </cell>
          <cell r="L115" t="str">
            <v xml:space="preserve">      </v>
          </cell>
          <cell r="M115" t="str">
            <v xml:space="preserve">     </v>
          </cell>
          <cell r="N115">
            <v>0</v>
          </cell>
          <cell r="O115">
            <v>34.700000000000003</v>
          </cell>
          <cell r="P115">
            <v>12</v>
          </cell>
          <cell r="Q115">
            <v>24684220</v>
          </cell>
          <cell r="R115">
            <v>2170495</v>
          </cell>
          <cell r="S115">
            <v>1.92</v>
          </cell>
        </row>
        <row r="116">
          <cell r="A116">
            <v>357</v>
          </cell>
          <cell r="B116" t="str">
            <v xml:space="preserve">       </v>
          </cell>
          <cell r="C116">
            <v>60</v>
          </cell>
          <cell r="D116" t="str">
            <v xml:space="preserve">S4   </v>
          </cell>
          <cell r="E116">
            <v>-10</v>
          </cell>
          <cell r="F116">
            <v>6967583.8600000003</v>
          </cell>
          <cell r="G116">
            <v>840972</v>
          </cell>
          <cell r="H116">
            <v>6823371</v>
          </cell>
          <cell r="I116">
            <v>133927</v>
          </cell>
          <cell r="J116">
            <v>1.92</v>
          </cell>
          <cell r="K116">
            <v>50.9</v>
          </cell>
          <cell r="L116" t="str">
            <v xml:space="preserve">      </v>
          </cell>
          <cell r="M116" t="str">
            <v xml:space="preserve">     </v>
          </cell>
          <cell r="N116">
            <v>0</v>
          </cell>
          <cell r="O116">
            <v>12.1</v>
          </cell>
          <cell r="P116">
            <v>9</v>
          </cell>
          <cell r="Q116">
            <v>1145424</v>
          </cell>
          <cell r="R116">
            <v>127995</v>
          </cell>
          <cell r="S116">
            <v>1.84</v>
          </cell>
        </row>
        <row r="117">
          <cell r="A117">
            <v>358</v>
          </cell>
          <cell r="B117" t="str">
            <v xml:space="preserve">       </v>
          </cell>
          <cell r="C117">
            <v>50</v>
          </cell>
          <cell r="D117" t="str">
            <v xml:space="preserve">S3   </v>
          </cell>
          <cell r="E117">
            <v>-15</v>
          </cell>
          <cell r="F117">
            <v>10876916.77</v>
          </cell>
          <cell r="G117">
            <v>937307</v>
          </cell>
          <cell r="H117">
            <v>11571147</v>
          </cell>
          <cell r="I117">
            <v>255427</v>
          </cell>
          <cell r="J117">
            <v>2.35</v>
          </cell>
          <cell r="K117">
            <v>45.3</v>
          </cell>
          <cell r="L117" t="str">
            <v xml:space="preserve">      </v>
          </cell>
          <cell r="M117" t="str">
            <v xml:space="preserve">     </v>
          </cell>
          <cell r="N117">
            <v>0</v>
          </cell>
          <cell r="O117">
            <v>8.6</v>
          </cell>
          <cell r="P117">
            <v>4.5999999999999996</v>
          </cell>
          <cell r="Q117">
            <v>1158099</v>
          </cell>
          <cell r="R117">
            <v>250169</v>
          </cell>
          <cell r="S117">
            <v>2.2999999999999998</v>
          </cell>
        </row>
        <row r="118">
          <cell r="A118">
            <v>359</v>
          </cell>
          <cell r="B118" t="str">
            <v xml:space="preserve">       </v>
          </cell>
          <cell r="C118">
            <v>70</v>
          </cell>
          <cell r="D118" t="str">
            <v xml:space="preserve">R4   </v>
          </cell>
          <cell r="E118">
            <v>0</v>
          </cell>
          <cell r="F118">
            <v>399232.1</v>
          </cell>
          <cell r="G118">
            <v>218481</v>
          </cell>
          <cell r="H118">
            <v>180751</v>
          </cell>
          <cell r="I118">
            <v>4766</v>
          </cell>
          <cell r="J118">
            <v>1.19</v>
          </cell>
          <cell r="K118">
            <v>37.9</v>
          </cell>
          <cell r="L118" t="str">
            <v xml:space="preserve">      </v>
          </cell>
          <cell r="M118" t="str">
            <v xml:space="preserve">     </v>
          </cell>
          <cell r="N118">
            <v>0</v>
          </cell>
          <cell r="O118">
            <v>54.7</v>
          </cell>
          <cell r="P118">
            <v>34.1</v>
          </cell>
          <cell r="Q118">
            <v>188191</v>
          </cell>
          <cell r="R118">
            <v>5709</v>
          </cell>
          <cell r="S118">
            <v>1.43</v>
          </cell>
        </row>
        <row r="119">
          <cell r="A119">
            <v>360.2</v>
          </cell>
          <cell r="B119" t="str">
            <v xml:space="preserve">       </v>
          </cell>
          <cell r="C119">
            <v>65</v>
          </cell>
          <cell r="D119" t="str">
            <v xml:space="preserve">R4   </v>
          </cell>
          <cell r="E119">
            <v>0</v>
          </cell>
          <cell r="F119">
            <v>6961933.9100000001</v>
          </cell>
          <cell r="G119">
            <v>2295835</v>
          </cell>
          <cell r="H119">
            <v>4666097</v>
          </cell>
          <cell r="I119">
            <v>104322</v>
          </cell>
          <cell r="J119">
            <v>1.5</v>
          </cell>
          <cell r="K119">
            <v>44.7</v>
          </cell>
          <cell r="L119" t="str">
            <v xml:space="preserve">      </v>
          </cell>
          <cell r="M119" t="str">
            <v xml:space="preserve">     </v>
          </cell>
          <cell r="N119">
            <v>0</v>
          </cell>
          <cell r="O119">
            <v>33</v>
          </cell>
          <cell r="P119">
            <v>21.2</v>
          </cell>
          <cell r="Q119">
            <v>2206207</v>
          </cell>
          <cell r="R119">
            <v>107214</v>
          </cell>
          <cell r="S119">
            <v>1.54</v>
          </cell>
        </row>
        <row r="120">
          <cell r="A120">
            <v>361</v>
          </cell>
          <cell r="B120" t="str">
            <v xml:space="preserve">       </v>
          </cell>
          <cell r="C120">
            <v>55</v>
          </cell>
          <cell r="D120" t="str">
            <v xml:space="preserve">R3   </v>
          </cell>
          <cell r="E120">
            <v>0</v>
          </cell>
          <cell r="F120">
            <v>1648448.17</v>
          </cell>
          <cell r="G120">
            <v>617035</v>
          </cell>
          <cell r="H120">
            <v>1031414</v>
          </cell>
          <cell r="I120">
            <v>27257</v>
          </cell>
          <cell r="J120">
            <v>1.65</v>
          </cell>
          <cell r="K120">
            <v>37.799999999999997</v>
          </cell>
          <cell r="L120" t="str">
            <v xml:space="preserve">      </v>
          </cell>
          <cell r="M120" t="str">
            <v xml:space="preserve">     </v>
          </cell>
          <cell r="N120">
            <v>0</v>
          </cell>
          <cell r="O120">
            <v>37.4</v>
          </cell>
          <cell r="P120">
            <v>20.9</v>
          </cell>
          <cell r="Q120">
            <v>558805</v>
          </cell>
          <cell r="R120">
            <v>30002</v>
          </cell>
          <cell r="S120">
            <v>1.82</v>
          </cell>
        </row>
        <row r="121">
          <cell r="A121">
            <v>362</v>
          </cell>
          <cell r="B121" t="str">
            <v xml:space="preserve">       </v>
          </cell>
          <cell r="C121">
            <v>55</v>
          </cell>
          <cell r="D121" t="str">
            <v xml:space="preserve">R3   </v>
          </cell>
          <cell r="E121">
            <v>-10</v>
          </cell>
          <cell r="F121">
            <v>143461643.05000001</v>
          </cell>
          <cell r="G121">
            <v>49971616</v>
          </cell>
          <cell r="H121">
            <v>107836191</v>
          </cell>
          <cell r="I121">
            <v>2489631</v>
          </cell>
          <cell r="J121">
            <v>1.74</v>
          </cell>
          <cell r="K121">
            <v>43.3</v>
          </cell>
          <cell r="L121" t="str">
            <v xml:space="preserve">      </v>
          </cell>
          <cell r="M121" t="str">
            <v xml:space="preserve">     </v>
          </cell>
          <cell r="N121">
            <v>0</v>
          </cell>
          <cell r="O121">
            <v>34.799999999999997</v>
          </cell>
          <cell r="P121">
            <v>15.1</v>
          </cell>
          <cell r="Q121">
            <v>39443075</v>
          </cell>
          <cell r="R121">
            <v>2872102</v>
          </cell>
          <cell r="S121">
            <v>2</v>
          </cell>
        </row>
        <row r="122">
          <cell r="A122">
            <v>364</v>
          </cell>
          <cell r="B122" t="str">
            <v xml:space="preserve">       </v>
          </cell>
          <cell r="C122">
            <v>60</v>
          </cell>
          <cell r="D122" t="str">
            <v xml:space="preserve">R1   </v>
          </cell>
          <cell r="E122">
            <v>-10</v>
          </cell>
          <cell r="F122">
            <v>142694449.19999999</v>
          </cell>
          <cell r="G122">
            <v>63939358</v>
          </cell>
          <cell r="H122">
            <v>93024536</v>
          </cell>
          <cell r="I122">
            <v>1813568</v>
          </cell>
          <cell r="J122">
            <v>1.27</v>
          </cell>
          <cell r="K122">
            <v>51.3</v>
          </cell>
          <cell r="L122" t="str">
            <v xml:space="preserve">      </v>
          </cell>
          <cell r="M122" t="str">
            <v xml:space="preserve">     </v>
          </cell>
          <cell r="N122">
            <v>0</v>
          </cell>
          <cell r="O122">
            <v>44.8</v>
          </cell>
          <cell r="P122">
            <v>16.100000000000001</v>
          </cell>
          <cell r="Q122">
            <v>29622328</v>
          </cell>
          <cell r="R122">
            <v>2621297</v>
          </cell>
          <cell r="S122">
            <v>1.84</v>
          </cell>
        </row>
        <row r="123">
          <cell r="A123">
            <v>365</v>
          </cell>
          <cell r="B123" t="str">
            <v xml:space="preserve">       </v>
          </cell>
          <cell r="C123">
            <v>55</v>
          </cell>
          <cell r="D123" t="str">
            <v xml:space="preserve">R2.5 </v>
          </cell>
          <cell r="E123">
            <v>-100</v>
          </cell>
          <cell r="F123">
            <v>129044802.84</v>
          </cell>
          <cell r="G123">
            <v>67674025</v>
          </cell>
          <cell r="H123">
            <v>190415577</v>
          </cell>
          <cell r="I123">
            <v>4968273</v>
          </cell>
          <cell r="J123">
            <v>3.85</v>
          </cell>
          <cell r="K123">
            <v>38.299999999999997</v>
          </cell>
          <cell r="L123" t="str">
            <v xml:space="preserve">      </v>
          </cell>
          <cell r="M123" t="str">
            <v xml:space="preserve">     </v>
          </cell>
          <cell r="N123">
            <v>0</v>
          </cell>
          <cell r="O123">
            <v>52.4</v>
          </cell>
          <cell r="P123">
            <v>18.399999999999999</v>
          </cell>
          <cell r="Q123">
            <v>75795749</v>
          </cell>
          <cell r="R123">
            <v>4697231</v>
          </cell>
          <cell r="S123">
            <v>3.64</v>
          </cell>
        </row>
        <row r="124">
          <cell r="A124">
            <v>366</v>
          </cell>
          <cell r="B124" t="str">
            <v xml:space="preserve">       </v>
          </cell>
          <cell r="C124">
            <v>60</v>
          </cell>
          <cell r="D124" t="str">
            <v xml:space="preserve">S2   </v>
          </cell>
          <cell r="E124">
            <v>-10</v>
          </cell>
          <cell r="F124">
            <v>79108853.219999999</v>
          </cell>
          <cell r="G124">
            <v>24559649</v>
          </cell>
          <cell r="H124">
            <v>62460090</v>
          </cell>
          <cell r="I124">
            <v>1345877</v>
          </cell>
          <cell r="J124">
            <v>1.7</v>
          </cell>
          <cell r="K124">
            <v>46.4</v>
          </cell>
          <cell r="L124" t="str">
            <v xml:space="preserve">      </v>
          </cell>
          <cell r="M124" t="str">
            <v xml:space="preserve">     </v>
          </cell>
          <cell r="N124">
            <v>0</v>
          </cell>
          <cell r="O124">
            <v>31</v>
          </cell>
          <cell r="P124">
            <v>14.6</v>
          </cell>
          <cell r="Q124">
            <v>20424495</v>
          </cell>
          <cell r="R124">
            <v>1453230</v>
          </cell>
          <cell r="S124">
            <v>1.84</v>
          </cell>
        </row>
        <row r="125">
          <cell r="A125">
            <v>367</v>
          </cell>
          <cell r="B125" t="str">
            <v xml:space="preserve">       </v>
          </cell>
          <cell r="C125">
            <v>60</v>
          </cell>
          <cell r="D125" t="str">
            <v xml:space="preserve">S2   </v>
          </cell>
          <cell r="E125">
            <v>-50</v>
          </cell>
          <cell r="F125">
            <v>226648092.38999999</v>
          </cell>
          <cell r="G125">
            <v>75086211</v>
          </cell>
          <cell r="H125">
            <v>264885930</v>
          </cell>
          <cell r="I125">
            <v>5239415</v>
          </cell>
          <cell r="J125">
            <v>2.31</v>
          </cell>
          <cell r="K125">
            <v>50.6</v>
          </cell>
          <cell r="L125" t="str">
            <v xml:space="preserve">      </v>
          </cell>
          <cell r="M125" t="str">
            <v xml:space="preserve">     </v>
          </cell>
          <cell r="N125">
            <v>0</v>
          </cell>
          <cell r="O125">
            <v>33.1</v>
          </cell>
          <cell r="P125">
            <v>10.5</v>
          </cell>
          <cell r="Q125">
            <v>57524170</v>
          </cell>
          <cell r="R125">
            <v>5677535</v>
          </cell>
          <cell r="S125">
            <v>2.5099999999999998</v>
          </cell>
        </row>
        <row r="126">
          <cell r="A126">
            <v>368</v>
          </cell>
          <cell r="B126" t="str">
            <v xml:space="preserve">       </v>
          </cell>
          <cell r="C126">
            <v>50</v>
          </cell>
          <cell r="D126" t="str">
            <v xml:space="preserve">R1   </v>
          </cell>
          <cell r="E126">
            <v>-15</v>
          </cell>
          <cell r="F126">
            <v>145500318.90000001</v>
          </cell>
          <cell r="G126">
            <v>55189454</v>
          </cell>
          <cell r="H126">
            <v>112135914</v>
          </cell>
          <cell r="I126">
            <v>2726149</v>
          </cell>
          <cell r="J126">
            <v>1.87</v>
          </cell>
          <cell r="K126">
            <v>41.1</v>
          </cell>
          <cell r="L126" t="str">
            <v xml:space="preserve">      </v>
          </cell>
          <cell r="M126" t="str">
            <v xml:space="preserve">     </v>
          </cell>
          <cell r="N126">
            <v>0</v>
          </cell>
          <cell r="O126">
            <v>37.9</v>
          </cell>
          <cell r="P126">
            <v>14.9</v>
          </cell>
          <cell r="Q126">
            <v>34731485</v>
          </cell>
          <cell r="R126">
            <v>3346507</v>
          </cell>
          <cell r="S126">
            <v>2.2999999999999998</v>
          </cell>
        </row>
        <row r="127">
          <cell r="A127">
            <v>369</v>
          </cell>
          <cell r="B127" t="str">
            <v xml:space="preserve">       </v>
          </cell>
          <cell r="C127">
            <v>50</v>
          </cell>
          <cell r="D127" t="str">
            <v xml:space="preserve">R2   </v>
          </cell>
          <cell r="E127">
            <v>-60</v>
          </cell>
          <cell r="F127">
            <v>102624288.47</v>
          </cell>
          <cell r="G127">
            <v>52021200</v>
          </cell>
          <cell r="H127">
            <v>112177664</v>
          </cell>
          <cell r="I127">
            <v>2727978</v>
          </cell>
          <cell r="J127">
            <v>2.66</v>
          </cell>
          <cell r="K127">
            <v>41.1</v>
          </cell>
          <cell r="L127" t="str">
            <v xml:space="preserve">      </v>
          </cell>
          <cell r="M127" t="str">
            <v xml:space="preserve">     </v>
          </cell>
          <cell r="N127">
            <v>0</v>
          </cell>
          <cell r="O127">
            <v>50.7</v>
          </cell>
          <cell r="P127">
            <v>12.7</v>
          </cell>
          <cell r="Q127">
            <v>34994948</v>
          </cell>
          <cell r="R127">
            <v>3283977</v>
          </cell>
          <cell r="S127">
            <v>3.2</v>
          </cell>
        </row>
        <row r="128">
          <cell r="A128">
            <v>370</v>
          </cell>
          <cell r="B128" t="str">
            <v xml:space="preserve">       </v>
          </cell>
          <cell r="C128">
            <v>33</v>
          </cell>
          <cell r="D128" t="str">
            <v xml:space="preserve">R1.5 </v>
          </cell>
          <cell r="E128">
            <v>0</v>
          </cell>
          <cell r="F128">
            <v>39747866.210000001</v>
          </cell>
          <cell r="G128">
            <v>14700648</v>
          </cell>
          <cell r="H128">
            <v>25047214</v>
          </cell>
          <cell r="I128">
            <v>1016738</v>
          </cell>
          <cell r="J128">
            <v>2.56</v>
          </cell>
          <cell r="K128">
            <v>24.6</v>
          </cell>
          <cell r="L128" t="str">
            <v xml:space="preserve">      </v>
          </cell>
          <cell r="M128" t="str">
            <v xml:space="preserve">     </v>
          </cell>
          <cell r="N128">
            <v>0</v>
          </cell>
          <cell r="O128">
            <v>37</v>
          </cell>
          <cell r="P128">
            <v>12.3</v>
          </cell>
          <cell r="Q128">
            <v>11185097</v>
          </cell>
          <cell r="R128">
            <v>1203226</v>
          </cell>
          <cell r="S128">
            <v>3.03</v>
          </cell>
        </row>
        <row r="129">
          <cell r="A129">
            <v>371</v>
          </cell>
          <cell r="B129" t="str">
            <v xml:space="preserve">       </v>
          </cell>
          <cell r="C129">
            <v>35</v>
          </cell>
          <cell r="D129" t="str">
            <v xml:space="preserve">R2   </v>
          </cell>
          <cell r="E129">
            <v>-40</v>
          </cell>
          <cell r="F129">
            <v>8470251.2100000009</v>
          </cell>
          <cell r="G129">
            <v>7005012</v>
          </cell>
          <cell r="H129">
            <v>4853342</v>
          </cell>
          <cell r="I129">
            <v>211664</v>
          </cell>
          <cell r="J129">
            <v>2.5</v>
          </cell>
          <cell r="K129">
            <v>22.9</v>
          </cell>
          <cell r="L129" t="str">
            <v xml:space="preserve">      </v>
          </cell>
          <cell r="M129" t="str">
            <v xml:space="preserve">     </v>
          </cell>
          <cell r="N129">
            <v>0</v>
          </cell>
          <cell r="O129">
            <v>82.7</v>
          </cell>
          <cell r="P129">
            <v>19</v>
          </cell>
          <cell r="Q129">
            <v>5095446</v>
          </cell>
          <cell r="R129">
            <v>339149</v>
          </cell>
          <cell r="S129">
            <v>4</v>
          </cell>
        </row>
        <row r="130">
          <cell r="A130">
            <v>373</v>
          </cell>
          <cell r="B130" t="str">
            <v xml:space="preserve">       </v>
          </cell>
          <cell r="C130">
            <v>50</v>
          </cell>
          <cell r="D130" t="str">
            <v xml:space="preserve">R2   </v>
          </cell>
          <cell r="E130">
            <v>-15</v>
          </cell>
          <cell r="F130">
            <v>26836735.239999998</v>
          </cell>
          <cell r="G130">
            <v>8278743</v>
          </cell>
          <cell r="H130">
            <v>22583503</v>
          </cell>
          <cell r="I130">
            <v>549406</v>
          </cell>
          <cell r="J130">
            <v>2.0499999999999998</v>
          </cell>
          <cell r="K130">
            <v>41.1</v>
          </cell>
          <cell r="L130" t="str">
            <v xml:space="preserve">      </v>
          </cell>
          <cell r="M130" t="str">
            <v xml:space="preserve">     </v>
          </cell>
          <cell r="N130">
            <v>0</v>
          </cell>
          <cell r="O130">
            <v>30.8</v>
          </cell>
          <cell r="P130">
            <v>12.2</v>
          </cell>
          <cell r="Q130">
            <v>6288145</v>
          </cell>
          <cell r="R130">
            <v>617245</v>
          </cell>
          <cell r="S130">
            <v>2.2999999999999998</v>
          </cell>
        </row>
        <row r="131">
          <cell r="A131">
            <v>390</v>
          </cell>
          <cell r="B131" t="str">
            <v xml:space="preserve">       </v>
          </cell>
          <cell r="C131">
            <v>45</v>
          </cell>
          <cell r="D131" t="str">
            <v xml:space="preserve">R2.5 </v>
          </cell>
          <cell r="E131">
            <v>-5</v>
          </cell>
          <cell r="F131">
            <v>9042940.2100000009</v>
          </cell>
          <cell r="G131">
            <v>2491579</v>
          </cell>
          <cell r="H131">
            <v>7003508</v>
          </cell>
          <cell r="I131">
            <v>229447</v>
          </cell>
          <cell r="J131">
            <v>2.54</v>
          </cell>
          <cell r="K131">
            <v>30.5</v>
          </cell>
          <cell r="L131" t="str">
            <v xml:space="preserve">      </v>
          </cell>
          <cell r="M131" t="str">
            <v xml:space="preserve">     </v>
          </cell>
          <cell r="N131">
            <v>0</v>
          </cell>
          <cell r="O131">
            <v>27.6</v>
          </cell>
          <cell r="P131">
            <v>15.8</v>
          </cell>
          <cell r="Q131">
            <v>2928172</v>
          </cell>
          <cell r="R131">
            <v>210791</v>
          </cell>
          <cell r="S131">
            <v>2.33</v>
          </cell>
        </row>
        <row r="132">
          <cell r="A132">
            <v>391.1</v>
          </cell>
          <cell r="B132" t="str">
            <v xml:space="preserve">       </v>
          </cell>
          <cell r="C132">
            <v>20</v>
          </cell>
          <cell r="D132" t="str">
            <v xml:space="preserve">SQ   </v>
          </cell>
          <cell r="E132">
            <v>0</v>
          </cell>
          <cell r="F132">
            <v>2011465.27</v>
          </cell>
          <cell r="G132">
            <v>1188515</v>
          </cell>
          <cell r="H132">
            <v>822951</v>
          </cell>
          <cell r="I132">
            <v>84455</v>
          </cell>
          <cell r="J132">
            <v>4.2</v>
          </cell>
          <cell r="K132">
            <v>9.6999999999999993</v>
          </cell>
          <cell r="L132" t="str">
            <v xml:space="preserve">      </v>
          </cell>
          <cell r="M132" t="str">
            <v xml:space="preserve">     </v>
          </cell>
          <cell r="N132">
            <v>0</v>
          </cell>
          <cell r="O132">
            <v>59.1</v>
          </cell>
          <cell r="P132">
            <v>13.4</v>
          </cell>
          <cell r="Q132">
            <v>1228836</v>
          </cell>
          <cell r="R132">
            <v>76494</v>
          </cell>
          <cell r="S132">
            <v>3.8</v>
          </cell>
        </row>
        <row r="133">
          <cell r="A133">
            <v>391.2</v>
          </cell>
          <cell r="B133" t="str">
            <v xml:space="preserve">       </v>
          </cell>
          <cell r="C133">
            <v>5</v>
          </cell>
          <cell r="D133" t="str">
            <v xml:space="preserve">SQ   </v>
          </cell>
          <cell r="E133">
            <v>0</v>
          </cell>
          <cell r="F133">
            <v>3390680.08</v>
          </cell>
          <cell r="G133">
            <v>1691680</v>
          </cell>
          <cell r="H133">
            <v>1699000</v>
          </cell>
          <cell r="I133">
            <v>979850</v>
          </cell>
          <cell r="J133">
            <v>28.9</v>
          </cell>
          <cell r="K133">
            <v>1.7</v>
          </cell>
          <cell r="L133" t="str">
            <v xml:space="preserve">      </v>
          </cell>
          <cell r="M133" t="str">
            <v xml:space="preserve">     </v>
          </cell>
          <cell r="N133">
            <v>0</v>
          </cell>
          <cell r="O133">
            <v>49.9</v>
          </cell>
          <cell r="P133">
            <v>6.8</v>
          </cell>
          <cell r="Q133">
            <v>2853623</v>
          </cell>
          <cell r="R133">
            <v>275746</v>
          </cell>
          <cell r="S133">
            <v>8.1300000000000008</v>
          </cell>
        </row>
        <row r="134">
          <cell r="A134">
            <v>391.3</v>
          </cell>
          <cell r="B134" t="str">
            <v xml:space="preserve">       </v>
          </cell>
          <cell r="C134">
            <v>10</v>
          </cell>
          <cell r="D134" t="str">
            <v xml:space="preserve">SQ   </v>
          </cell>
          <cell r="E134">
            <v>0</v>
          </cell>
          <cell r="F134">
            <v>2911537.03</v>
          </cell>
          <cell r="G134">
            <v>2028519</v>
          </cell>
          <cell r="H134">
            <v>883019</v>
          </cell>
          <cell r="I134">
            <v>130145</v>
          </cell>
          <cell r="J134">
            <v>4.47</v>
          </cell>
          <cell r="K134">
            <v>6.8</v>
          </cell>
          <cell r="L134" t="str">
            <v xml:space="preserve">      </v>
          </cell>
          <cell r="M134" t="str">
            <v xml:space="preserve">     </v>
          </cell>
          <cell r="N134">
            <v>0</v>
          </cell>
          <cell r="O134">
            <v>69.7</v>
          </cell>
          <cell r="P134">
            <v>4.7</v>
          </cell>
          <cell r="Q134">
            <v>1211324</v>
          </cell>
          <cell r="R134">
            <v>263940</v>
          </cell>
          <cell r="S134">
            <v>9.07</v>
          </cell>
        </row>
        <row r="135">
          <cell r="A135">
            <v>393</v>
          </cell>
          <cell r="B135" t="str">
            <v xml:space="preserve">       </v>
          </cell>
          <cell r="C135">
            <v>20</v>
          </cell>
          <cell r="D135" t="str">
            <v xml:space="preserve">SQ   </v>
          </cell>
          <cell r="E135">
            <v>0</v>
          </cell>
          <cell r="F135">
            <v>214101.68</v>
          </cell>
          <cell r="G135">
            <v>129496</v>
          </cell>
          <cell r="H135">
            <v>84606</v>
          </cell>
          <cell r="I135">
            <v>10419</v>
          </cell>
          <cell r="J135">
            <v>4.87</v>
          </cell>
          <cell r="K135">
            <v>8.1</v>
          </cell>
          <cell r="L135" t="str">
            <v xml:space="preserve">      </v>
          </cell>
          <cell r="M135" t="str">
            <v xml:space="preserve">     </v>
          </cell>
          <cell r="N135">
            <v>0</v>
          </cell>
          <cell r="O135">
            <v>60.5</v>
          </cell>
          <cell r="P135">
            <v>21.5</v>
          </cell>
          <cell r="Q135">
            <v>163558</v>
          </cell>
          <cell r="R135">
            <v>6082</v>
          </cell>
          <cell r="S135">
            <v>2.84</v>
          </cell>
        </row>
        <row r="136">
          <cell r="A136">
            <v>394</v>
          </cell>
          <cell r="B136" t="str">
            <v xml:space="preserve">       </v>
          </cell>
          <cell r="C136">
            <v>25</v>
          </cell>
          <cell r="D136" t="str">
            <v xml:space="preserve">SQ   </v>
          </cell>
          <cell r="E136">
            <v>0</v>
          </cell>
          <cell r="F136">
            <v>4000737.49</v>
          </cell>
          <cell r="G136">
            <v>2181759</v>
          </cell>
          <cell r="H136">
            <v>1818980</v>
          </cell>
          <cell r="I136">
            <v>359015</v>
          </cell>
          <cell r="J136">
            <v>8.9700000000000006</v>
          </cell>
          <cell r="K136">
            <v>5.0999999999999996</v>
          </cell>
          <cell r="L136" t="str">
            <v xml:space="preserve">      </v>
          </cell>
          <cell r="M136" t="str">
            <v xml:space="preserve">     </v>
          </cell>
          <cell r="N136">
            <v>0</v>
          </cell>
          <cell r="O136">
            <v>54.5</v>
          </cell>
          <cell r="P136">
            <v>19.2</v>
          </cell>
          <cell r="Q136">
            <v>2961638</v>
          </cell>
          <cell r="R136">
            <v>130522</v>
          </cell>
          <cell r="S136">
            <v>3.26</v>
          </cell>
        </row>
        <row r="137">
          <cell r="A137">
            <v>395</v>
          </cell>
          <cell r="B137" t="str">
            <v xml:space="preserve">       </v>
          </cell>
          <cell r="C137">
            <v>15</v>
          </cell>
          <cell r="D137" t="str">
            <v xml:space="preserve">SQ   </v>
          </cell>
          <cell r="E137">
            <v>0</v>
          </cell>
          <cell r="F137">
            <v>754690.5</v>
          </cell>
          <cell r="G137">
            <v>309708</v>
          </cell>
          <cell r="H137">
            <v>444983</v>
          </cell>
          <cell r="I137">
            <v>51367</v>
          </cell>
          <cell r="J137">
            <v>6.81</v>
          </cell>
          <cell r="K137">
            <v>8.6999999999999993</v>
          </cell>
          <cell r="L137" t="str">
            <v xml:space="preserve">      </v>
          </cell>
          <cell r="M137" t="str">
            <v xml:space="preserve">     </v>
          </cell>
          <cell r="N137">
            <v>0</v>
          </cell>
          <cell r="O137">
            <v>41</v>
          </cell>
          <cell r="P137">
            <v>14.4</v>
          </cell>
          <cell r="Q137">
            <v>486693</v>
          </cell>
          <cell r="R137">
            <v>22597</v>
          </cell>
          <cell r="S137">
            <v>2.99</v>
          </cell>
        </row>
        <row r="138">
          <cell r="A138">
            <v>397</v>
          </cell>
          <cell r="B138" t="str">
            <v xml:space="preserve">       </v>
          </cell>
          <cell r="C138">
            <v>15</v>
          </cell>
          <cell r="D138" t="str">
            <v xml:space="preserve">SQ   </v>
          </cell>
          <cell r="E138">
            <v>0</v>
          </cell>
          <cell r="F138">
            <v>24518317.359999999</v>
          </cell>
          <cell r="G138">
            <v>7598567</v>
          </cell>
          <cell r="H138">
            <v>16919747</v>
          </cell>
          <cell r="I138">
            <v>2580046</v>
          </cell>
          <cell r="J138">
            <v>10.52</v>
          </cell>
          <cell r="K138">
            <v>6.6</v>
          </cell>
          <cell r="L138" t="str">
            <v xml:space="preserve">      </v>
          </cell>
          <cell r="M138" t="str">
            <v xml:space="preserve">     </v>
          </cell>
          <cell r="N138">
            <v>0</v>
          </cell>
          <cell r="O138">
            <v>31</v>
          </cell>
          <cell r="P138">
            <v>7.5</v>
          </cell>
          <cell r="Q138">
            <v>11093815</v>
          </cell>
          <cell r="R138">
            <v>1337873</v>
          </cell>
          <cell r="S138">
            <v>5.46</v>
          </cell>
        </row>
        <row r="139">
          <cell r="A139" t="str">
            <v>_x001A_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ntrols"/>
      <sheetName val="Reserve"/>
      <sheetName val="Comparison Schedule"/>
      <sheetName val="Deprate"/>
      <sheetName val="Existing Rates"/>
      <sheetName val="General Info"/>
      <sheetName val="Deprate 2004"/>
    </sheetNames>
    <sheetDataSet>
      <sheetData sheetId="0">
        <row r="218">
          <cell r="X218">
            <v>78485832.176015988</v>
          </cell>
        </row>
      </sheetData>
      <sheetData sheetId="1"/>
      <sheetData sheetId="2"/>
      <sheetData sheetId="3"/>
      <sheetData sheetId="4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301</v>
          </cell>
          <cell r="B2" t="str">
            <v xml:space="preserve">       </v>
          </cell>
          <cell r="C2">
            <v>0</v>
          </cell>
          <cell r="D2" t="str">
            <v xml:space="preserve">ND   </v>
          </cell>
          <cell r="E2">
            <v>0</v>
          </cell>
          <cell r="F2">
            <v>26156.28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A3">
            <v>302</v>
          </cell>
          <cell r="B3" t="str">
            <v xml:space="preserve">       </v>
          </cell>
          <cell r="C3">
            <v>0</v>
          </cell>
          <cell r="D3" t="str">
            <v xml:space="preserve">ND   </v>
          </cell>
          <cell r="E3">
            <v>0</v>
          </cell>
          <cell r="F3">
            <v>5851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303</v>
          </cell>
          <cell r="B4" t="str">
            <v xml:space="preserve">       </v>
          </cell>
          <cell r="C4">
            <v>8</v>
          </cell>
          <cell r="D4" t="str">
            <v xml:space="preserve">SQ   </v>
          </cell>
          <cell r="E4">
            <v>0</v>
          </cell>
          <cell r="F4">
            <v>20468261.739999998</v>
          </cell>
          <cell r="G4">
            <v>12943129</v>
          </cell>
          <cell r="H4">
            <v>7525134</v>
          </cell>
          <cell r="I4">
            <v>1464728</v>
          </cell>
          <cell r="J4">
            <v>7.16</v>
          </cell>
          <cell r="K4">
            <v>5.0999999999999996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63.2</v>
          </cell>
          <cell r="P4">
            <v>6.6</v>
          </cell>
          <cell r="Q4">
            <v>12850700</v>
          </cell>
          <cell r="R4">
            <v>1531035</v>
          </cell>
          <cell r="S4">
            <v>7.48</v>
          </cell>
        </row>
        <row r="5">
          <cell r="A5" t="str">
            <v xml:space="preserve">310.10 06           </v>
          </cell>
          <cell r="B5" t="str">
            <v xml:space="preserve">       </v>
          </cell>
          <cell r="C5">
            <v>0</v>
          </cell>
          <cell r="D5" t="str">
            <v xml:space="preserve">ND   </v>
          </cell>
          <cell r="E5">
            <v>0</v>
          </cell>
          <cell r="F5">
            <v>151339.82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 xml:space="preserve">310.10 10           </v>
          </cell>
          <cell r="B6" t="str">
            <v xml:space="preserve">       </v>
          </cell>
          <cell r="C6">
            <v>0</v>
          </cell>
          <cell r="D6" t="str">
            <v xml:space="preserve">ND   </v>
          </cell>
          <cell r="E6">
            <v>0</v>
          </cell>
          <cell r="F6">
            <v>64886.35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 t="str">
            <v xml:space="preserve">310.10 22           </v>
          </cell>
          <cell r="B7" t="str">
            <v xml:space="preserve">       </v>
          </cell>
          <cell r="C7">
            <v>0</v>
          </cell>
          <cell r="D7" t="str">
            <v xml:space="preserve">ND   </v>
          </cell>
          <cell r="E7">
            <v>0</v>
          </cell>
          <cell r="F7">
            <v>731773.84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A8" t="str">
            <v xml:space="preserve">310.20 06           </v>
          </cell>
          <cell r="B8">
            <v>52566</v>
          </cell>
          <cell r="C8" t="str">
            <v xml:space="preserve">   VAR</v>
          </cell>
          <cell r="D8" t="str">
            <v xml:space="preserve">SQ   </v>
          </cell>
          <cell r="E8">
            <v>0</v>
          </cell>
          <cell r="F8">
            <v>208590.97</v>
          </cell>
          <cell r="G8">
            <v>122347</v>
          </cell>
          <cell r="H8">
            <v>86243</v>
          </cell>
          <cell r="I8">
            <v>2537</v>
          </cell>
          <cell r="J8">
            <v>1.22</v>
          </cell>
          <cell r="K8">
            <v>34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58.7</v>
          </cell>
          <cell r="P8">
            <v>33.200000000000003</v>
          </cell>
          <cell r="Q8">
            <v>98855</v>
          </cell>
          <cell r="R8">
            <v>3230</v>
          </cell>
          <cell r="S8">
            <v>1.55</v>
          </cell>
        </row>
        <row r="9">
          <cell r="A9" t="str">
            <v xml:space="preserve">310.20 12           </v>
          </cell>
          <cell r="B9">
            <v>44531</v>
          </cell>
          <cell r="C9" t="str">
            <v xml:space="preserve">   VAR</v>
          </cell>
          <cell r="D9" t="str">
            <v xml:space="preserve">SQ   </v>
          </cell>
          <cell r="E9">
            <v>0</v>
          </cell>
          <cell r="F9">
            <v>46091.78</v>
          </cell>
          <cell r="G9">
            <v>173</v>
          </cell>
          <cell r="H9">
            <v>45918</v>
          </cell>
          <cell r="I9">
            <v>3826</v>
          </cell>
          <cell r="J9">
            <v>8.3000000000000007</v>
          </cell>
          <cell r="K9">
            <v>12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0.4</v>
          </cell>
          <cell r="P9">
            <v>11.9</v>
          </cell>
          <cell r="Q9">
            <v>22353</v>
          </cell>
          <cell r="R9">
            <v>1978</v>
          </cell>
          <cell r="S9">
            <v>4.29</v>
          </cell>
        </row>
        <row r="10">
          <cell r="A10" t="str">
            <v xml:space="preserve">310.20 22           </v>
          </cell>
          <cell r="B10">
            <v>45992</v>
          </cell>
          <cell r="C10" t="str">
            <v xml:space="preserve">   VAR</v>
          </cell>
          <cell r="D10" t="str">
            <v xml:space="preserve">SQ   </v>
          </cell>
          <cell r="E10">
            <v>0</v>
          </cell>
          <cell r="F10">
            <v>17096.59</v>
          </cell>
          <cell r="G10">
            <v>49</v>
          </cell>
          <cell r="H10">
            <v>17048</v>
          </cell>
          <cell r="I10">
            <v>1065</v>
          </cell>
          <cell r="J10">
            <v>6.23</v>
          </cell>
          <cell r="K10">
            <v>16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0.3</v>
          </cell>
          <cell r="P10">
            <v>25.7</v>
          </cell>
          <cell r="Q10">
            <v>10535</v>
          </cell>
          <cell r="R10">
            <v>410</v>
          </cell>
          <cell r="S10">
            <v>2.4</v>
          </cell>
        </row>
        <row r="11">
          <cell r="A11" t="str">
            <v xml:space="preserve">311.00 01           </v>
          </cell>
          <cell r="B11">
            <v>41609</v>
          </cell>
          <cell r="C11">
            <v>125</v>
          </cell>
          <cell r="D11" t="str">
            <v xml:space="preserve">R2   </v>
          </cell>
          <cell r="E11">
            <v>-39</v>
          </cell>
          <cell r="F11">
            <v>1434880.09</v>
          </cell>
          <cell r="G11">
            <v>1408672</v>
          </cell>
          <cell r="H11">
            <v>585812</v>
          </cell>
          <cell r="I11">
            <v>147074</v>
          </cell>
          <cell r="J11">
            <v>10.25</v>
          </cell>
          <cell r="K11">
            <v>4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98.2</v>
          </cell>
          <cell r="P11">
            <v>38.799999999999997</v>
          </cell>
          <cell r="Q11">
            <v>1734720</v>
          </cell>
          <cell r="R11">
            <v>65141</v>
          </cell>
          <cell r="S11">
            <v>4.54</v>
          </cell>
        </row>
        <row r="12">
          <cell r="A12" t="str">
            <v xml:space="preserve">311.00 02           </v>
          </cell>
          <cell r="B12">
            <v>42339</v>
          </cell>
          <cell r="C12">
            <v>125</v>
          </cell>
          <cell r="D12" t="str">
            <v xml:space="preserve">R2   </v>
          </cell>
          <cell r="E12">
            <v>-27</v>
          </cell>
          <cell r="F12">
            <v>1056703.49</v>
          </cell>
          <cell r="G12">
            <v>1128657</v>
          </cell>
          <cell r="H12">
            <v>213355</v>
          </cell>
          <cell r="I12">
            <v>35758</v>
          </cell>
          <cell r="J12">
            <v>3.38</v>
          </cell>
          <cell r="K12">
            <v>6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106.8</v>
          </cell>
          <cell r="P12">
            <v>40.4</v>
          </cell>
          <cell r="Q12">
            <v>1137928</v>
          </cell>
          <cell r="R12">
            <v>34177</v>
          </cell>
          <cell r="S12">
            <v>3.23</v>
          </cell>
        </row>
        <row r="13">
          <cell r="A13" t="str">
            <v xml:space="preserve">311.00 03           </v>
          </cell>
          <cell r="B13">
            <v>45627</v>
          </cell>
          <cell r="C13">
            <v>125</v>
          </cell>
          <cell r="D13" t="str">
            <v xml:space="preserve">R2   </v>
          </cell>
          <cell r="E13">
            <v>-16</v>
          </cell>
          <cell r="F13">
            <v>2582254.67</v>
          </cell>
          <cell r="G13">
            <v>2278800</v>
          </cell>
          <cell r="H13">
            <v>716616</v>
          </cell>
          <cell r="I13">
            <v>48440</v>
          </cell>
          <cell r="J13">
            <v>1.88</v>
          </cell>
          <cell r="K13">
            <v>14.8</v>
          </cell>
          <cell r="L13" t="str">
            <v xml:space="preserve">      </v>
          </cell>
          <cell r="M13" t="str">
            <v xml:space="preserve">     </v>
          </cell>
          <cell r="N13">
            <v>0</v>
          </cell>
          <cell r="O13">
            <v>88.2</v>
          </cell>
          <cell r="P13">
            <v>32.799999999999997</v>
          </cell>
          <cell r="Q13">
            <v>1974694</v>
          </cell>
          <cell r="R13">
            <v>68988</v>
          </cell>
          <cell r="S13">
            <v>2.67</v>
          </cell>
        </row>
        <row r="14">
          <cell r="A14" t="str">
            <v xml:space="preserve">311.00 06           </v>
          </cell>
          <cell r="B14">
            <v>45627</v>
          </cell>
          <cell r="C14">
            <v>125</v>
          </cell>
          <cell r="D14" t="str">
            <v xml:space="preserve">R2   </v>
          </cell>
          <cell r="E14">
            <v>-3</v>
          </cell>
          <cell r="F14">
            <v>4021981.17</v>
          </cell>
          <cell r="G14">
            <v>2019086</v>
          </cell>
          <cell r="H14">
            <v>2123555</v>
          </cell>
          <cell r="I14">
            <v>142834</v>
          </cell>
          <cell r="J14">
            <v>3.55</v>
          </cell>
          <cell r="K14">
            <v>14.9</v>
          </cell>
          <cell r="L14" t="str">
            <v xml:space="preserve">      </v>
          </cell>
          <cell r="M14" t="str">
            <v xml:space="preserve">     </v>
          </cell>
          <cell r="N14">
            <v>0</v>
          </cell>
          <cell r="O14">
            <v>50.2</v>
          </cell>
          <cell r="P14">
            <v>16.7</v>
          </cell>
          <cell r="Q14">
            <v>1834669</v>
          </cell>
          <cell r="R14">
            <v>155238</v>
          </cell>
          <cell r="S14">
            <v>3.86</v>
          </cell>
        </row>
        <row r="15">
          <cell r="A15" t="str">
            <v xml:space="preserve">311.00 10           </v>
          </cell>
          <cell r="B15">
            <v>44531</v>
          </cell>
          <cell r="C15">
            <v>125</v>
          </cell>
          <cell r="D15" t="str">
            <v xml:space="preserve">R2   </v>
          </cell>
          <cell r="E15">
            <v>-3</v>
          </cell>
          <cell r="F15">
            <v>3644518.75</v>
          </cell>
          <cell r="G15">
            <v>1689948</v>
          </cell>
          <cell r="H15">
            <v>2063907</v>
          </cell>
          <cell r="I15">
            <v>173020</v>
          </cell>
          <cell r="J15">
            <v>4.75</v>
          </cell>
          <cell r="K15">
            <v>11.9</v>
          </cell>
          <cell r="L15" t="str">
            <v xml:space="preserve">      </v>
          </cell>
          <cell r="M15" t="str">
            <v xml:space="preserve">     </v>
          </cell>
          <cell r="N15">
            <v>0</v>
          </cell>
          <cell r="O15">
            <v>46.4</v>
          </cell>
          <cell r="P15">
            <v>9.3000000000000007</v>
          </cell>
          <cell r="Q15">
            <v>1378673</v>
          </cell>
          <cell r="R15">
            <v>199161</v>
          </cell>
          <cell r="S15">
            <v>5.46</v>
          </cell>
        </row>
        <row r="16">
          <cell r="A16" t="str">
            <v xml:space="preserve">311.00 11           </v>
          </cell>
          <cell r="B16">
            <v>43435</v>
          </cell>
          <cell r="C16">
            <v>125</v>
          </cell>
          <cell r="D16" t="str">
            <v xml:space="preserve">R2   </v>
          </cell>
          <cell r="E16">
            <v>-35</v>
          </cell>
          <cell r="F16">
            <v>2793450.68</v>
          </cell>
          <cell r="G16">
            <v>3598528</v>
          </cell>
          <cell r="H16">
            <v>172629</v>
          </cell>
          <cell r="I16">
            <v>19343</v>
          </cell>
          <cell r="J16">
            <v>0.69</v>
          </cell>
          <cell r="K16">
            <v>8.9</v>
          </cell>
          <cell r="L16" t="str">
            <v xml:space="preserve">      </v>
          </cell>
          <cell r="M16" t="str">
            <v xml:space="preserve">     </v>
          </cell>
          <cell r="N16">
            <v>0</v>
          </cell>
          <cell r="O16">
            <v>128.80000000000001</v>
          </cell>
          <cell r="P16">
            <v>39.799999999999997</v>
          </cell>
          <cell r="Q16">
            <v>3037735</v>
          </cell>
          <cell r="R16">
            <v>82219</v>
          </cell>
          <cell r="S16">
            <v>2.94</v>
          </cell>
        </row>
        <row r="17">
          <cell r="A17" t="str">
            <v xml:space="preserve">311.00 12           </v>
          </cell>
          <cell r="B17">
            <v>44531</v>
          </cell>
          <cell r="C17">
            <v>125</v>
          </cell>
          <cell r="D17" t="str">
            <v xml:space="preserve">R2   </v>
          </cell>
          <cell r="E17">
            <v>-29</v>
          </cell>
          <cell r="F17">
            <v>2463285.63</v>
          </cell>
          <cell r="G17">
            <v>2154709</v>
          </cell>
          <cell r="H17">
            <v>1022928</v>
          </cell>
          <cell r="I17">
            <v>86066</v>
          </cell>
          <cell r="J17">
            <v>3.49</v>
          </cell>
          <cell r="K17">
            <v>11.9</v>
          </cell>
          <cell r="L17" t="str">
            <v xml:space="preserve">      </v>
          </cell>
          <cell r="M17" t="str">
            <v xml:space="preserve">     </v>
          </cell>
          <cell r="N17">
            <v>0</v>
          </cell>
          <cell r="O17">
            <v>87.5</v>
          </cell>
          <cell r="P17">
            <v>30.7</v>
          </cell>
          <cell r="Q17">
            <v>2072465</v>
          </cell>
          <cell r="R17">
            <v>92961</v>
          </cell>
          <cell r="S17">
            <v>3.77</v>
          </cell>
        </row>
        <row r="18">
          <cell r="A18" t="str">
            <v xml:space="preserve">311.00 21           </v>
          </cell>
          <cell r="B18">
            <v>44531</v>
          </cell>
          <cell r="C18">
            <v>125</v>
          </cell>
          <cell r="D18" t="str">
            <v xml:space="preserve">R2   </v>
          </cell>
          <cell r="E18">
            <v>-7</v>
          </cell>
          <cell r="F18">
            <v>30642325.949999999</v>
          </cell>
          <cell r="G18">
            <v>21766872</v>
          </cell>
          <cell r="H18">
            <v>11020416</v>
          </cell>
          <cell r="I18">
            <v>925838</v>
          </cell>
          <cell r="J18">
            <v>3.02</v>
          </cell>
          <cell r="K18">
            <v>11.9</v>
          </cell>
          <cell r="L18" t="str">
            <v xml:space="preserve">      </v>
          </cell>
          <cell r="M18" t="str">
            <v xml:space="preserve">     </v>
          </cell>
          <cell r="N18">
            <v>0</v>
          </cell>
          <cell r="O18">
            <v>71</v>
          </cell>
          <cell r="P18">
            <v>24.1</v>
          </cell>
          <cell r="Q18">
            <v>20054169</v>
          </cell>
          <cell r="R18">
            <v>1068871</v>
          </cell>
          <cell r="S18">
            <v>3.49</v>
          </cell>
        </row>
        <row r="19">
          <cell r="A19" t="str">
            <v xml:space="preserve">311.00 22           </v>
          </cell>
          <cell r="B19">
            <v>45992</v>
          </cell>
          <cell r="C19">
            <v>125</v>
          </cell>
          <cell r="D19" t="str">
            <v xml:space="preserve">R2   </v>
          </cell>
          <cell r="E19">
            <v>-8</v>
          </cell>
          <cell r="F19">
            <v>27403868.82</v>
          </cell>
          <cell r="G19">
            <v>16621412</v>
          </cell>
          <cell r="H19">
            <v>12974764</v>
          </cell>
          <cell r="I19">
            <v>819943</v>
          </cell>
          <cell r="J19">
            <v>2.99</v>
          </cell>
          <cell r="K19">
            <v>15.8</v>
          </cell>
          <cell r="L19" t="str">
            <v xml:space="preserve">      </v>
          </cell>
          <cell r="M19" t="str">
            <v xml:space="preserve">     </v>
          </cell>
          <cell r="N19">
            <v>0</v>
          </cell>
          <cell r="O19">
            <v>60.7</v>
          </cell>
          <cell r="P19">
            <v>20.6</v>
          </cell>
          <cell r="Q19">
            <v>15190114</v>
          </cell>
          <cell r="R19">
            <v>909813</v>
          </cell>
          <cell r="S19">
            <v>3.32</v>
          </cell>
        </row>
        <row r="20">
          <cell r="A20" t="str">
            <v xml:space="preserve">312.00 01           </v>
          </cell>
          <cell r="B20">
            <v>41609</v>
          </cell>
          <cell r="C20">
            <v>60</v>
          </cell>
          <cell r="D20" t="str">
            <v xml:space="preserve">R2   </v>
          </cell>
          <cell r="E20">
            <v>-41</v>
          </cell>
          <cell r="F20">
            <v>3620369.54</v>
          </cell>
          <cell r="G20">
            <v>4112644</v>
          </cell>
          <cell r="H20">
            <v>992078</v>
          </cell>
          <cell r="I20">
            <v>254963</v>
          </cell>
          <cell r="J20">
            <v>7.04</v>
          </cell>
          <cell r="K20">
            <v>3.9</v>
          </cell>
          <cell r="L20" t="str">
            <v xml:space="preserve">      </v>
          </cell>
          <cell r="M20" t="str">
            <v xml:space="preserve">     </v>
          </cell>
          <cell r="N20">
            <v>0</v>
          </cell>
          <cell r="O20">
            <v>113.6</v>
          </cell>
          <cell r="P20">
            <v>40.4</v>
          </cell>
          <cell r="Q20">
            <v>4552742</v>
          </cell>
          <cell r="R20">
            <v>141448</v>
          </cell>
          <cell r="S20">
            <v>3.91</v>
          </cell>
        </row>
        <row r="21">
          <cell r="A21" t="str">
            <v xml:space="preserve">312.00 02           </v>
          </cell>
          <cell r="B21">
            <v>42339</v>
          </cell>
          <cell r="C21">
            <v>60</v>
          </cell>
          <cell r="D21" t="str">
            <v xml:space="preserve">R2   </v>
          </cell>
          <cell r="E21">
            <v>-29</v>
          </cell>
          <cell r="F21">
            <v>13074087.640000001</v>
          </cell>
          <cell r="G21">
            <v>13391296</v>
          </cell>
          <cell r="H21">
            <v>3474277</v>
          </cell>
          <cell r="I21">
            <v>588851</v>
          </cell>
          <cell r="J21">
            <v>4.5</v>
          </cell>
          <cell r="K21">
            <v>5.9</v>
          </cell>
          <cell r="L21" t="str">
            <v xml:space="preserve">      </v>
          </cell>
          <cell r="M21" t="str">
            <v xml:space="preserve">     </v>
          </cell>
          <cell r="N21">
            <v>0</v>
          </cell>
          <cell r="O21">
            <v>102.4</v>
          </cell>
          <cell r="P21">
            <v>24.8</v>
          </cell>
          <cell r="Q21">
            <v>12868257</v>
          </cell>
          <cell r="R21">
            <v>678222</v>
          </cell>
          <cell r="S21">
            <v>5.19</v>
          </cell>
        </row>
        <row r="22">
          <cell r="A22" t="str">
            <v xml:space="preserve">312.00 03           </v>
          </cell>
          <cell r="B22">
            <v>45627</v>
          </cell>
          <cell r="C22">
            <v>60</v>
          </cell>
          <cell r="D22" t="str">
            <v xml:space="preserve">R2   </v>
          </cell>
          <cell r="E22">
            <v>-18</v>
          </cell>
          <cell r="F22">
            <v>26116801.59</v>
          </cell>
          <cell r="G22">
            <v>13386282</v>
          </cell>
          <cell r="H22">
            <v>17431543</v>
          </cell>
          <cell r="I22">
            <v>1206144</v>
          </cell>
          <cell r="J22">
            <v>4.62</v>
          </cell>
          <cell r="K22">
            <v>14.5</v>
          </cell>
          <cell r="L22" t="str">
            <v xml:space="preserve">      </v>
          </cell>
          <cell r="M22" t="str">
            <v xml:space="preserve">     </v>
          </cell>
          <cell r="N22">
            <v>0</v>
          </cell>
          <cell r="O22">
            <v>51.3</v>
          </cell>
          <cell r="P22">
            <v>19.100000000000001</v>
          </cell>
          <cell r="Q22">
            <v>13044637</v>
          </cell>
          <cell r="R22">
            <v>1229968</v>
          </cell>
          <cell r="S22">
            <v>4.71</v>
          </cell>
        </row>
        <row r="23">
          <cell r="A23" t="str">
            <v xml:space="preserve">312.00 06           </v>
          </cell>
          <cell r="B23">
            <v>45627</v>
          </cell>
          <cell r="C23">
            <v>60</v>
          </cell>
          <cell r="D23" t="str">
            <v xml:space="preserve">R2   </v>
          </cell>
          <cell r="E23">
            <v>-5</v>
          </cell>
          <cell r="F23">
            <v>3153163.32</v>
          </cell>
          <cell r="G23">
            <v>1429766</v>
          </cell>
          <cell r="H23">
            <v>1881055</v>
          </cell>
          <cell r="I23">
            <v>130161</v>
          </cell>
          <cell r="J23">
            <v>4.13</v>
          </cell>
          <cell r="K23">
            <v>14.5</v>
          </cell>
          <cell r="L23" t="str">
            <v xml:space="preserve">      </v>
          </cell>
          <cell r="M23" t="str">
            <v xml:space="preserve">     </v>
          </cell>
          <cell r="N23">
            <v>0</v>
          </cell>
          <cell r="O23">
            <v>45.3</v>
          </cell>
          <cell r="P23">
            <v>17.3</v>
          </cell>
          <cell r="Q23">
            <v>1498951</v>
          </cell>
          <cell r="R23">
            <v>125291</v>
          </cell>
          <cell r="S23">
            <v>3.97</v>
          </cell>
        </row>
        <row r="24">
          <cell r="A24" t="str">
            <v xml:space="preserve">312.00 10           </v>
          </cell>
          <cell r="B24">
            <v>44531</v>
          </cell>
          <cell r="C24">
            <v>60</v>
          </cell>
          <cell r="D24" t="str">
            <v xml:space="preserve">R2   </v>
          </cell>
          <cell r="E24">
            <v>-5</v>
          </cell>
          <cell r="F24">
            <v>2310692.41</v>
          </cell>
          <cell r="G24">
            <v>1566953</v>
          </cell>
          <cell r="H24">
            <v>859276</v>
          </cell>
          <cell r="I24">
            <v>73083</v>
          </cell>
          <cell r="J24">
            <v>3.16</v>
          </cell>
          <cell r="K24">
            <v>11.8</v>
          </cell>
          <cell r="L24" t="str">
            <v xml:space="preserve">      </v>
          </cell>
          <cell r="M24" t="str">
            <v xml:space="preserve">     </v>
          </cell>
          <cell r="N24">
            <v>0</v>
          </cell>
          <cell r="O24">
            <v>67.8</v>
          </cell>
          <cell r="P24">
            <v>14.5</v>
          </cell>
          <cell r="Q24">
            <v>1184712</v>
          </cell>
          <cell r="R24">
            <v>105963</v>
          </cell>
          <cell r="S24">
            <v>4.59</v>
          </cell>
        </row>
        <row r="25">
          <cell r="A25" t="str">
            <v xml:space="preserve">312.00 11           </v>
          </cell>
          <cell r="B25">
            <v>43435</v>
          </cell>
          <cell r="C25">
            <v>60</v>
          </cell>
          <cell r="D25" t="str">
            <v xml:space="preserve">R2   </v>
          </cell>
          <cell r="E25">
            <v>-37</v>
          </cell>
          <cell r="F25">
            <v>10431226.1</v>
          </cell>
          <cell r="G25">
            <v>8967568</v>
          </cell>
          <cell r="H25">
            <v>5323212</v>
          </cell>
          <cell r="I25">
            <v>614451</v>
          </cell>
          <cell r="J25">
            <v>5.89</v>
          </cell>
          <cell r="K25">
            <v>8.6999999999999993</v>
          </cell>
          <cell r="L25" t="str">
            <v xml:space="preserve">      </v>
          </cell>
          <cell r="M25" t="str">
            <v xml:space="preserve">     </v>
          </cell>
          <cell r="N25">
            <v>0</v>
          </cell>
          <cell r="O25">
            <v>86</v>
          </cell>
          <cell r="P25">
            <v>30.8</v>
          </cell>
          <cell r="Q25">
            <v>9832334</v>
          </cell>
          <cell r="R25">
            <v>512608</v>
          </cell>
          <cell r="S25">
            <v>4.91</v>
          </cell>
        </row>
        <row r="26">
          <cell r="A26" t="str">
            <v xml:space="preserve">312.00 12           </v>
          </cell>
          <cell r="B26">
            <v>44531</v>
          </cell>
          <cell r="C26">
            <v>60</v>
          </cell>
          <cell r="D26" t="str">
            <v xml:space="preserve">R2   </v>
          </cell>
          <cell r="E26">
            <v>-31</v>
          </cell>
          <cell r="F26">
            <v>10209014.029999999</v>
          </cell>
          <cell r="G26">
            <v>9447524</v>
          </cell>
          <cell r="H26">
            <v>3926286</v>
          </cell>
          <cell r="I26">
            <v>343955</v>
          </cell>
          <cell r="J26">
            <v>3.37</v>
          </cell>
          <cell r="K26">
            <v>11.4</v>
          </cell>
          <cell r="L26" t="str">
            <v xml:space="preserve">      </v>
          </cell>
          <cell r="M26" t="str">
            <v xml:space="preserve">     </v>
          </cell>
          <cell r="N26">
            <v>0</v>
          </cell>
          <cell r="O26">
            <v>92.5</v>
          </cell>
          <cell r="P26">
            <v>30.4</v>
          </cell>
          <cell r="Q26">
            <v>8927044</v>
          </cell>
          <cell r="R26">
            <v>390108</v>
          </cell>
          <cell r="S26">
            <v>3.82</v>
          </cell>
        </row>
        <row r="27">
          <cell r="A27" t="str">
            <v xml:space="preserve">312.00 21           </v>
          </cell>
          <cell r="B27">
            <v>44531</v>
          </cell>
          <cell r="C27">
            <v>60</v>
          </cell>
          <cell r="D27" t="str">
            <v xml:space="preserve">R2   </v>
          </cell>
          <cell r="E27">
            <v>-9</v>
          </cell>
          <cell r="F27">
            <v>66552170.75</v>
          </cell>
          <cell r="G27">
            <v>47862504</v>
          </cell>
          <cell r="H27">
            <v>24679363</v>
          </cell>
          <cell r="I27">
            <v>2131833</v>
          </cell>
          <cell r="J27">
            <v>3.2</v>
          </cell>
          <cell r="K27">
            <v>11.6</v>
          </cell>
          <cell r="L27" t="str">
            <v xml:space="preserve">      </v>
          </cell>
          <cell r="M27" t="str">
            <v xml:space="preserve">     </v>
          </cell>
          <cell r="N27">
            <v>0</v>
          </cell>
          <cell r="O27">
            <v>71.900000000000006</v>
          </cell>
          <cell r="P27">
            <v>23.9</v>
          </cell>
          <cell r="Q27">
            <v>44412746</v>
          </cell>
          <cell r="R27">
            <v>2431403</v>
          </cell>
          <cell r="S27">
            <v>3.65</v>
          </cell>
        </row>
        <row r="28">
          <cell r="A28" t="str">
            <v xml:space="preserve">312.00 22           </v>
          </cell>
          <cell r="B28">
            <v>45992</v>
          </cell>
          <cell r="C28">
            <v>60</v>
          </cell>
          <cell r="D28" t="str">
            <v xml:space="preserve">R2   </v>
          </cell>
          <cell r="E28">
            <v>-8</v>
          </cell>
          <cell r="F28">
            <v>100560103.08</v>
          </cell>
          <cell r="G28">
            <v>59630602</v>
          </cell>
          <cell r="H28">
            <v>48974312</v>
          </cell>
          <cell r="I28">
            <v>3209118</v>
          </cell>
          <cell r="J28">
            <v>3.19</v>
          </cell>
          <cell r="K28">
            <v>15.3</v>
          </cell>
          <cell r="L28" t="str">
            <v xml:space="preserve">      </v>
          </cell>
          <cell r="M28" t="str">
            <v xml:space="preserve">     </v>
          </cell>
          <cell r="N28">
            <v>0</v>
          </cell>
          <cell r="O28">
            <v>59.3</v>
          </cell>
          <cell r="P28">
            <v>20.8</v>
          </cell>
          <cell r="Q28">
            <v>57287766</v>
          </cell>
          <cell r="R28">
            <v>3360587</v>
          </cell>
          <cell r="S28">
            <v>3.34</v>
          </cell>
        </row>
        <row r="29">
          <cell r="A29" t="str">
            <v xml:space="preserve">314.00 01           </v>
          </cell>
          <cell r="B29">
            <v>41609</v>
          </cell>
          <cell r="C29">
            <v>70</v>
          </cell>
          <cell r="D29" t="str">
            <v xml:space="preserve">R2   </v>
          </cell>
          <cell r="E29">
            <v>-40</v>
          </cell>
          <cell r="F29">
            <v>2773606.56</v>
          </cell>
          <cell r="G29">
            <v>3074820</v>
          </cell>
          <cell r="H29">
            <v>808230</v>
          </cell>
          <cell r="I29">
            <v>206053</v>
          </cell>
          <cell r="J29">
            <v>7.43</v>
          </cell>
          <cell r="K29">
            <v>3.9</v>
          </cell>
          <cell r="L29" t="str">
            <v xml:space="preserve">      </v>
          </cell>
          <cell r="M29" t="str">
            <v xml:space="preserve">     </v>
          </cell>
          <cell r="N29">
            <v>0</v>
          </cell>
          <cell r="O29">
            <v>110.9</v>
          </cell>
          <cell r="P29">
            <v>42.7</v>
          </cell>
          <cell r="Q29">
            <v>3486293</v>
          </cell>
          <cell r="R29">
            <v>101061</v>
          </cell>
          <cell r="S29">
            <v>3.64</v>
          </cell>
        </row>
        <row r="30">
          <cell r="A30" t="str">
            <v xml:space="preserve">314.00 02           </v>
          </cell>
          <cell r="B30">
            <v>42339</v>
          </cell>
          <cell r="C30">
            <v>70</v>
          </cell>
          <cell r="D30" t="str">
            <v xml:space="preserve">R2   </v>
          </cell>
          <cell r="E30">
            <v>-29</v>
          </cell>
          <cell r="F30">
            <v>6317388.3099999996</v>
          </cell>
          <cell r="G30">
            <v>5841089</v>
          </cell>
          <cell r="H30">
            <v>2308341</v>
          </cell>
          <cell r="I30">
            <v>389934</v>
          </cell>
          <cell r="J30">
            <v>6.17</v>
          </cell>
          <cell r="K30">
            <v>5.9</v>
          </cell>
          <cell r="L30" t="str">
            <v xml:space="preserve">      </v>
          </cell>
          <cell r="M30" t="str">
            <v xml:space="preserve">     </v>
          </cell>
          <cell r="N30">
            <v>0</v>
          </cell>
          <cell r="O30">
            <v>92.5</v>
          </cell>
          <cell r="P30">
            <v>26.8</v>
          </cell>
          <cell r="Q30">
            <v>5998931</v>
          </cell>
          <cell r="R30">
            <v>362983</v>
          </cell>
          <cell r="S30">
            <v>5.75</v>
          </cell>
        </row>
        <row r="31">
          <cell r="A31" t="str">
            <v xml:space="preserve">314.00 03           </v>
          </cell>
          <cell r="B31">
            <v>45627</v>
          </cell>
          <cell r="C31">
            <v>70</v>
          </cell>
          <cell r="D31" t="str">
            <v xml:space="preserve">R2   </v>
          </cell>
          <cell r="E31">
            <v>-18</v>
          </cell>
          <cell r="F31">
            <v>10458250.01</v>
          </cell>
          <cell r="G31">
            <v>8714748</v>
          </cell>
          <cell r="H31">
            <v>3625987</v>
          </cell>
          <cell r="I31">
            <v>252513</v>
          </cell>
          <cell r="J31">
            <v>2.41</v>
          </cell>
          <cell r="K31">
            <v>14.4</v>
          </cell>
          <cell r="L31" t="str">
            <v xml:space="preserve">      </v>
          </cell>
          <cell r="M31" t="str">
            <v xml:space="preserve">     </v>
          </cell>
          <cell r="N31">
            <v>0</v>
          </cell>
          <cell r="O31">
            <v>83.3</v>
          </cell>
          <cell r="P31">
            <v>30.9</v>
          </cell>
          <cell r="Q31">
            <v>7740199</v>
          </cell>
          <cell r="R31">
            <v>321372</v>
          </cell>
          <cell r="S31">
            <v>3.07</v>
          </cell>
        </row>
        <row r="32">
          <cell r="A32" t="str">
            <v xml:space="preserve">314.00 06           </v>
          </cell>
          <cell r="B32">
            <v>45627</v>
          </cell>
          <cell r="C32">
            <v>70</v>
          </cell>
          <cell r="D32" t="str">
            <v xml:space="preserve">R2   </v>
          </cell>
          <cell r="E32">
            <v>-3</v>
          </cell>
          <cell r="F32">
            <v>413539.56</v>
          </cell>
          <cell r="G32">
            <v>254122</v>
          </cell>
          <cell r="H32">
            <v>171824</v>
          </cell>
          <cell r="I32">
            <v>11701</v>
          </cell>
          <cell r="J32">
            <v>2.83</v>
          </cell>
          <cell r="K32">
            <v>14.7</v>
          </cell>
          <cell r="L32" t="str">
            <v xml:space="preserve">      </v>
          </cell>
          <cell r="M32" t="str">
            <v xml:space="preserve">     </v>
          </cell>
          <cell r="N32">
            <v>0</v>
          </cell>
          <cell r="O32">
            <v>61.5</v>
          </cell>
          <cell r="P32">
            <v>14.3</v>
          </cell>
          <cell r="Q32">
            <v>185236</v>
          </cell>
          <cell r="R32">
            <v>16438</v>
          </cell>
          <cell r="S32">
            <v>3.97</v>
          </cell>
        </row>
        <row r="33">
          <cell r="A33" t="str">
            <v xml:space="preserve">314.00 10           </v>
          </cell>
          <cell r="B33">
            <v>44531</v>
          </cell>
          <cell r="C33">
            <v>70</v>
          </cell>
          <cell r="D33" t="str">
            <v xml:space="preserve">R2   </v>
          </cell>
          <cell r="E33">
            <v>-3</v>
          </cell>
          <cell r="F33">
            <v>60987.16</v>
          </cell>
          <cell r="G33">
            <v>11885</v>
          </cell>
          <cell r="H33">
            <v>50932</v>
          </cell>
          <cell r="I33">
            <v>4301</v>
          </cell>
          <cell r="J33">
            <v>7.05</v>
          </cell>
          <cell r="K33">
            <v>11.8</v>
          </cell>
          <cell r="L33" t="str">
            <v xml:space="preserve">      </v>
          </cell>
          <cell r="M33" t="str">
            <v xml:space="preserve">     </v>
          </cell>
          <cell r="N33">
            <v>0</v>
          </cell>
          <cell r="O33">
            <v>19.5</v>
          </cell>
          <cell r="P33">
            <v>6.2</v>
          </cell>
          <cell r="Q33">
            <v>20781</v>
          </cell>
          <cell r="R33">
            <v>3548</v>
          </cell>
          <cell r="S33">
            <v>5.82</v>
          </cell>
        </row>
        <row r="34">
          <cell r="A34" t="str">
            <v xml:space="preserve">314.00 11           </v>
          </cell>
          <cell r="B34">
            <v>43435</v>
          </cell>
          <cell r="C34">
            <v>70</v>
          </cell>
          <cell r="D34" t="str">
            <v xml:space="preserve">R2   </v>
          </cell>
          <cell r="E34">
            <v>-35</v>
          </cell>
          <cell r="F34">
            <v>7102196.0700000003</v>
          </cell>
          <cell r="G34">
            <v>6158211</v>
          </cell>
          <cell r="H34">
            <v>3429754</v>
          </cell>
          <cell r="I34">
            <v>389931</v>
          </cell>
          <cell r="J34">
            <v>5.49</v>
          </cell>
          <cell r="K34">
            <v>8.8000000000000007</v>
          </cell>
          <cell r="L34" t="str">
            <v xml:space="preserve">      </v>
          </cell>
          <cell r="M34" t="str">
            <v xml:space="preserve">     </v>
          </cell>
          <cell r="N34">
            <v>0</v>
          </cell>
          <cell r="O34">
            <v>86.7</v>
          </cell>
          <cell r="P34">
            <v>28.9</v>
          </cell>
          <cell r="Q34">
            <v>6514945</v>
          </cell>
          <cell r="R34">
            <v>348962</v>
          </cell>
          <cell r="S34">
            <v>4.91</v>
          </cell>
        </row>
        <row r="35">
          <cell r="A35" t="str">
            <v xml:space="preserve">314.00 12           </v>
          </cell>
          <cell r="B35">
            <v>44531</v>
          </cell>
          <cell r="C35">
            <v>70</v>
          </cell>
          <cell r="D35" t="str">
            <v xml:space="preserve">R2   </v>
          </cell>
          <cell r="E35">
            <v>-30</v>
          </cell>
          <cell r="F35">
            <v>12854060.460000001</v>
          </cell>
          <cell r="G35">
            <v>7491676</v>
          </cell>
          <cell r="H35">
            <v>9218602</v>
          </cell>
          <cell r="I35">
            <v>784969</v>
          </cell>
          <cell r="J35">
            <v>6.11</v>
          </cell>
          <cell r="K35">
            <v>11.7</v>
          </cell>
          <cell r="L35" t="str">
            <v xml:space="preserve">      </v>
          </cell>
          <cell r="M35" t="str">
            <v xml:space="preserve">     </v>
          </cell>
          <cell r="N35">
            <v>0</v>
          </cell>
          <cell r="O35">
            <v>58.3</v>
          </cell>
          <cell r="P35">
            <v>19.2</v>
          </cell>
          <cell r="Q35">
            <v>8093104</v>
          </cell>
          <cell r="R35">
            <v>732783</v>
          </cell>
          <cell r="S35">
            <v>5.7</v>
          </cell>
        </row>
        <row r="36">
          <cell r="A36" t="str">
            <v xml:space="preserve">314.00 21           </v>
          </cell>
          <cell r="B36">
            <v>44531</v>
          </cell>
          <cell r="C36">
            <v>70</v>
          </cell>
          <cell r="D36" t="str">
            <v xml:space="preserve">R2   </v>
          </cell>
          <cell r="E36">
            <v>-7</v>
          </cell>
          <cell r="F36">
            <v>20354760.690000001</v>
          </cell>
          <cell r="G36">
            <v>12301121</v>
          </cell>
          <cell r="H36">
            <v>9478472</v>
          </cell>
          <cell r="I36">
            <v>808077</v>
          </cell>
          <cell r="J36">
            <v>3.97</v>
          </cell>
          <cell r="K36">
            <v>11.7</v>
          </cell>
          <cell r="L36" t="str">
            <v xml:space="preserve">      </v>
          </cell>
          <cell r="M36" t="str">
            <v xml:space="preserve">     </v>
          </cell>
          <cell r="N36">
            <v>0</v>
          </cell>
          <cell r="O36">
            <v>60.4</v>
          </cell>
          <cell r="P36">
            <v>21.3</v>
          </cell>
          <cell r="Q36">
            <v>12190016</v>
          </cell>
          <cell r="R36">
            <v>817754</v>
          </cell>
          <cell r="S36">
            <v>4.0199999999999996</v>
          </cell>
        </row>
        <row r="37">
          <cell r="A37" t="str">
            <v xml:space="preserve">314.00 22           </v>
          </cell>
          <cell r="B37">
            <v>45992</v>
          </cell>
          <cell r="C37">
            <v>70</v>
          </cell>
          <cell r="D37" t="str">
            <v xml:space="preserve">R2   </v>
          </cell>
          <cell r="E37">
            <v>-7</v>
          </cell>
          <cell r="F37">
            <v>24975604.940000001</v>
          </cell>
          <cell r="G37">
            <v>14187740</v>
          </cell>
          <cell r="H37">
            <v>12536158</v>
          </cell>
          <cell r="I37">
            <v>810073</v>
          </cell>
          <cell r="J37">
            <v>3.24</v>
          </cell>
          <cell r="K37">
            <v>15.5</v>
          </cell>
          <cell r="L37" t="str">
            <v xml:space="preserve">      </v>
          </cell>
          <cell r="M37" t="str">
            <v xml:space="preserve">     </v>
          </cell>
          <cell r="N37">
            <v>0</v>
          </cell>
          <cell r="O37">
            <v>56.8</v>
          </cell>
          <cell r="P37">
            <v>20.6</v>
          </cell>
          <cell r="Q37">
            <v>14057184</v>
          </cell>
          <cell r="R37">
            <v>819007</v>
          </cell>
          <cell r="S37">
            <v>3.28</v>
          </cell>
        </row>
        <row r="38">
          <cell r="A38" t="str">
            <v xml:space="preserve">315.00 01           </v>
          </cell>
          <cell r="B38">
            <v>41609</v>
          </cell>
          <cell r="C38">
            <v>60</v>
          </cell>
          <cell r="D38" t="str">
            <v xml:space="preserve">S1.5 </v>
          </cell>
          <cell r="E38">
            <v>-38</v>
          </cell>
          <cell r="F38">
            <v>983607.87</v>
          </cell>
          <cell r="G38">
            <v>1088067</v>
          </cell>
          <cell r="H38">
            <v>269312</v>
          </cell>
          <cell r="I38">
            <v>69632</v>
          </cell>
          <cell r="J38">
            <v>7.08</v>
          </cell>
          <cell r="K38">
            <v>3.9</v>
          </cell>
          <cell r="L38" t="str">
            <v xml:space="preserve">      </v>
          </cell>
          <cell r="M38" t="str">
            <v xml:space="preserve">     </v>
          </cell>
          <cell r="N38">
            <v>0</v>
          </cell>
          <cell r="O38">
            <v>110.6</v>
          </cell>
          <cell r="P38">
            <v>40.700000000000003</v>
          </cell>
          <cell r="Q38">
            <v>1218334</v>
          </cell>
          <cell r="R38">
            <v>35850</v>
          </cell>
          <cell r="S38">
            <v>3.64</v>
          </cell>
        </row>
        <row r="39">
          <cell r="A39" t="str">
            <v xml:space="preserve">315.00 02           </v>
          </cell>
          <cell r="B39">
            <v>42339</v>
          </cell>
          <cell r="C39">
            <v>60</v>
          </cell>
          <cell r="D39" t="str">
            <v xml:space="preserve">S1.5 </v>
          </cell>
          <cell r="E39">
            <v>-26</v>
          </cell>
          <cell r="F39">
            <v>932580.81</v>
          </cell>
          <cell r="G39">
            <v>1021919</v>
          </cell>
          <cell r="H39">
            <v>153132</v>
          </cell>
          <cell r="I39">
            <v>26288</v>
          </cell>
          <cell r="J39">
            <v>2.82</v>
          </cell>
          <cell r="K39">
            <v>5.8</v>
          </cell>
          <cell r="L39" t="str">
            <v xml:space="preserve">      </v>
          </cell>
          <cell r="M39" t="str">
            <v xml:space="preserve">     </v>
          </cell>
          <cell r="N39">
            <v>0</v>
          </cell>
          <cell r="O39">
            <v>109.6</v>
          </cell>
          <cell r="P39">
            <v>35.9</v>
          </cell>
          <cell r="Q39">
            <v>966679</v>
          </cell>
          <cell r="R39">
            <v>35956</v>
          </cell>
          <cell r="S39">
            <v>3.86</v>
          </cell>
        </row>
        <row r="40">
          <cell r="A40" t="str">
            <v xml:space="preserve">315.00 03           </v>
          </cell>
          <cell r="B40">
            <v>45627</v>
          </cell>
          <cell r="C40">
            <v>60</v>
          </cell>
          <cell r="D40" t="str">
            <v xml:space="preserve">S1.5 </v>
          </cell>
          <cell r="E40">
            <v>-15</v>
          </cell>
          <cell r="F40">
            <v>4247729.8</v>
          </cell>
          <cell r="G40">
            <v>3894123</v>
          </cell>
          <cell r="H40">
            <v>990766</v>
          </cell>
          <cell r="I40">
            <v>72836</v>
          </cell>
          <cell r="J40">
            <v>1.71</v>
          </cell>
          <cell r="K40">
            <v>13.6</v>
          </cell>
          <cell r="L40" t="str">
            <v xml:space="preserve">      </v>
          </cell>
          <cell r="M40" t="str">
            <v xml:space="preserve">     </v>
          </cell>
          <cell r="N40">
            <v>0</v>
          </cell>
          <cell r="O40">
            <v>91.7</v>
          </cell>
          <cell r="P40">
            <v>33.4</v>
          </cell>
          <cell r="Q40">
            <v>3354901</v>
          </cell>
          <cell r="R40">
            <v>112901</v>
          </cell>
          <cell r="S40">
            <v>2.66</v>
          </cell>
        </row>
        <row r="41">
          <cell r="A41" t="str">
            <v xml:space="preserve">315.00 06           </v>
          </cell>
          <cell r="B41">
            <v>45627</v>
          </cell>
          <cell r="C41">
            <v>60</v>
          </cell>
          <cell r="D41" t="str">
            <v xml:space="preserve">S1.5 </v>
          </cell>
          <cell r="E41">
            <v>-2</v>
          </cell>
          <cell r="F41">
            <v>489375.58</v>
          </cell>
          <cell r="G41">
            <v>231694</v>
          </cell>
          <cell r="H41">
            <v>267468</v>
          </cell>
          <cell r="I41">
            <v>18144</v>
          </cell>
          <cell r="J41">
            <v>3.71</v>
          </cell>
          <cell r="K41">
            <v>14.7</v>
          </cell>
          <cell r="L41" t="str">
            <v xml:space="preserve">      </v>
          </cell>
          <cell r="M41" t="str">
            <v xml:space="preserve">     </v>
          </cell>
          <cell r="N41">
            <v>0</v>
          </cell>
          <cell r="O41">
            <v>47.3</v>
          </cell>
          <cell r="P41">
            <v>11.6</v>
          </cell>
          <cell r="Q41">
            <v>192153</v>
          </cell>
          <cell r="R41">
            <v>20872</v>
          </cell>
          <cell r="S41">
            <v>4.2699999999999996</v>
          </cell>
        </row>
        <row r="42">
          <cell r="A42" t="str">
            <v xml:space="preserve">315.00 10           </v>
          </cell>
          <cell r="B42">
            <v>44531</v>
          </cell>
          <cell r="C42">
            <v>60</v>
          </cell>
          <cell r="D42" t="str">
            <v xml:space="preserve">S1.5 </v>
          </cell>
          <cell r="E42">
            <v>-2</v>
          </cell>
          <cell r="F42">
            <v>607840.06000000006</v>
          </cell>
          <cell r="G42">
            <v>441408</v>
          </cell>
          <cell r="H42">
            <v>178590</v>
          </cell>
          <cell r="I42">
            <v>15122</v>
          </cell>
          <cell r="J42">
            <v>2.4900000000000002</v>
          </cell>
          <cell r="K42">
            <v>11.8</v>
          </cell>
          <cell r="L42" t="str">
            <v xml:space="preserve">      </v>
          </cell>
          <cell r="M42" t="str">
            <v xml:space="preserve">     </v>
          </cell>
          <cell r="N42">
            <v>0</v>
          </cell>
          <cell r="O42">
            <v>72.599999999999994</v>
          </cell>
          <cell r="P42">
            <v>16.100000000000001</v>
          </cell>
          <cell r="Q42">
            <v>329222</v>
          </cell>
          <cell r="R42">
            <v>24763</v>
          </cell>
          <cell r="S42">
            <v>4.07</v>
          </cell>
        </row>
        <row r="43">
          <cell r="A43" t="str">
            <v xml:space="preserve">315.00 11           </v>
          </cell>
          <cell r="B43">
            <v>43435</v>
          </cell>
          <cell r="C43">
            <v>60</v>
          </cell>
          <cell r="D43" t="str">
            <v xml:space="preserve">S1.5 </v>
          </cell>
          <cell r="E43">
            <v>-34</v>
          </cell>
          <cell r="F43">
            <v>1976019.39</v>
          </cell>
          <cell r="G43">
            <v>1858311</v>
          </cell>
          <cell r="H43">
            <v>789555</v>
          </cell>
          <cell r="I43">
            <v>92264</v>
          </cell>
          <cell r="J43">
            <v>4.67</v>
          </cell>
          <cell r="K43">
            <v>8.6</v>
          </cell>
          <cell r="L43" t="str">
            <v xml:space="preserve">      </v>
          </cell>
          <cell r="M43" t="str">
            <v xml:space="preserve">     </v>
          </cell>
          <cell r="N43">
            <v>0</v>
          </cell>
          <cell r="O43">
            <v>94</v>
          </cell>
          <cell r="P43">
            <v>34.6</v>
          </cell>
          <cell r="Q43">
            <v>1929472</v>
          </cell>
          <cell r="R43">
            <v>83686</v>
          </cell>
          <cell r="S43">
            <v>4.24</v>
          </cell>
        </row>
        <row r="44">
          <cell r="A44" t="str">
            <v xml:space="preserve">315.00 12           </v>
          </cell>
          <cell r="B44">
            <v>44531</v>
          </cell>
          <cell r="C44">
            <v>60</v>
          </cell>
          <cell r="D44" t="str">
            <v xml:space="preserve">S1.5 </v>
          </cell>
          <cell r="E44">
            <v>-28</v>
          </cell>
          <cell r="F44">
            <v>1487292.45</v>
          </cell>
          <cell r="G44">
            <v>1584278</v>
          </cell>
          <cell r="H44">
            <v>319457</v>
          </cell>
          <cell r="I44">
            <v>29399</v>
          </cell>
          <cell r="J44">
            <v>1.98</v>
          </cell>
          <cell r="K44">
            <v>10.9</v>
          </cell>
          <cell r="L44" t="str">
            <v xml:space="preserve">      </v>
          </cell>
          <cell r="M44" t="str">
            <v xml:space="preserve">     </v>
          </cell>
          <cell r="N44">
            <v>0</v>
          </cell>
          <cell r="O44">
            <v>106.5</v>
          </cell>
          <cell r="P44">
            <v>38</v>
          </cell>
          <cell r="Q44">
            <v>1447310</v>
          </cell>
          <cell r="R44">
            <v>42006</v>
          </cell>
          <cell r="S44">
            <v>2.82</v>
          </cell>
        </row>
        <row r="45">
          <cell r="A45" t="str">
            <v xml:space="preserve">315.00 21           </v>
          </cell>
          <cell r="B45">
            <v>44531</v>
          </cell>
          <cell r="C45">
            <v>60</v>
          </cell>
          <cell r="D45" t="str">
            <v xml:space="preserve">S1.5 </v>
          </cell>
          <cell r="E45">
            <v>-6</v>
          </cell>
          <cell r="F45">
            <v>14353517.27</v>
          </cell>
          <cell r="G45">
            <v>11524373</v>
          </cell>
          <cell r="H45">
            <v>3690357</v>
          </cell>
          <cell r="I45">
            <v>323837</v>
          </cell>
          <cell r="J45">
            <v>2.2599999999999998</v>
          </cell>
          <cell r="K45">
            <v>11.4</v>
          </cell>
          <cell r="L45" t="str">
            <v xml:space="preserve">      </v>
          </cell>
          <cell r="M45" t="str">
            <v xml:space="preserve">     </v>
          </cell>
          <cell r="N45">
            <v>0</v>
          </cell>
          <cell r="O45">
            <v>80.3</v>
          </cell>
          <cell r="P45">
            <v>27.1</v>
          </cell>
          <cell r="Q45">
            <v>10389235</v>
          </cell>
          <cell r="R45">
            <v>424234</v>
          </cell>
          <cell r="S45">
            <v>2.96</v>
          </cell>
        </row>
        <row r="46">
          <cell r="A46" t="str">
            <v xml:space="preserve">315.00 22           </v>
          </cell>
          <cell r="B46">
            <v>45992</v>
          </cell>
          <cell r="C46">
            <v>60</v>
          </cell>
          <cell r="D46" t="str">
            <v xml:space="preserve">S1.5 </v>
          </cell>
          <cell r="E46">
            <v>-5</v>
          </cell>
          <cell r="F46">
            <v>12670860.199999999</v>
          </cell>
          <cell r="G46">
            <v>8233528</v>
          </cell>
          <cell r="H46">
            <v>5070875</v>
          </cell>
          <cell r="I46">
            <v>336750</v>
          </cell>
          <cell r="J46">
            <v>2.66</v>
          </cell>
          <cell r="K46">
            <v>15.1</v>
          </cell>
          <cell r="L46" t="str">
            <v xml:space="preserve">      </v>
          </cell>
          <cell r="M46" t="str">
            <v xml:space="preserve">     </v>
          </cell>
          <cell r="N46">
            <v>0</v>
          </cell>
          <cell r="O46">
            <v>65</v>
          </cell>
          <cell r="P46">
            <v>23.3</v>
          </cell>
          <cell r="Q46">
            <v>7806491</v>
          </cell>
          <cell r="R46">
            <v>365347</v>
          </cell>
          <cell r="S46">
            <v>2.88</v>
          </cell>
        </row>
        <row r="47">
          <cell r="A47" t="str">
            <v xml:space="preserve">316.00 01           </v>
          </cell>
          <cell r="B47">
            <v>41609</v>
          </cell>
          <cell r="C47">
            <v>50</v>
          </cell>
          <cell r="D47" t="str">
            <v xml:space="preserve">R1.5 </v>
          </cell>
          <cell r="E47">
            <v>-39</v>
          </cell>
          <cell r="F47">
            <v>512216.74</v>
          </cell>
          <cell r="G47">
            <v>544003</v>
          </cell>
          <cell r="H47">
            <v>167978</v>
          </cell>
          <cell r="I47">
            <v>43151</v>
          </cell>
          <cell r="J47">
            <v>8.42</v>
          </cell>
          <cell r="K47">
            <v>3.9</v>
          </cell>
          <cell r="L47" t="str">
            <v xml:space="preserve">      </v>
          </cell>
          <cell r="M47" t="str">
            <v xml:space="preserve">     </v>
          </cell>
          <cell r="N47">
            <v>0</v>
          </cell>
          <cell r="O47">
            <v>106.2</v>
          </cell>
          <cell r="P47">
            <v>28.6</v>
          </cell>
          <cell r="Q47">
            <v>597714</v>
          </cell>
          <cell r="R47">
            <v>29236</v>
          </cell>
          <cell r="S47">
            <v>5.71</v>
          </cell>
        </row>
        <row r="48">
          <cell r="A48" t="str">
            <v xml:space="preserve">316.00 02           </v>
          </cell>
          <cell r="B48">
            <v>42339</v>
          </cell>
          <cell r="C48">
            <v>50</v>
          </cell>
          <cell r="D48" t="str">
            <v xml:space="preserve">R1.5 </v>
          </cell>
          <cell r="E48">
            <v>-27</v>
          </cell>
          <cell r="F48">
            <v>412496.69</v>
          </cell>
          <cell r="G48">
            <v>367747</v>
          </cell>
          <cell r="H48">
            <v>156124</v>
          </cell>
          <cell r="I48">
            <v>26807</v>
          </cell>
          <cell r="J48">
            <v>6.5</v>
          </cell>
          <cell r="K48">
            <v>5.8</v>
          </cell>
          <cell r="L48" t="str">
            <v xml:space="preserve">      </v>
          </cell>
          <cell r="M48" t="str">
            <v xml:space="preserve">     </v>
          </cell>
          <cell r="N48">
            <v>0</v>
          </cell>
          <cell r="O48">
            <v>89.2</v>
          </cell>
          <cell r="P48">
            <v>21.6</v>
          </cell>
          <cell r="Q48">
            <v>390406</v>
          </cell>
          <cell r="R48">
            <v>22872</v>
          </cell>
          <cell r="S48">
            <v>5.54</v>
          </cell>
        </row>
        <row r="49">
          <cell r="A49" t="str">
            <v xml:space="preserve">316.00 03           </v>
          </cell>
          <cell r="B49">
            <v>45627</v>
          </cell>
          <cell r="C49">
            <v>50</v>
          </cell>
          <cell r="D49" t="str">
            <v xml:space="preserve">R1.5 </v>
          </cell>
          <cell r="E49">
            <v>-16</v>
          </cell>
          <cell r="F49">
            <v>667967.71</v>
          </cell>
          <cell r="G49">
            <v>532612</v>
          </cell>
          <cell r="H49">
            <v>242231</v>
          </cell>
          <cell r="I49">
            <v>17812</v>
          </cell>
          <cell r="J49">
            <v>2.67</v>
          </cell>
          <cell r="K49">
            <v>13.6</v>
          </cell>
          <cell r="L49" t="str">
            <v xml:space="preserve">      </v>
          </cell>
          <cell r="M49" t="str">
            <v xml:space="preserve">     </v>
          </cell>
          <cell r="N49">
            <v>0</v>
          </cell>
          <cell r="O49">
            <v>79.7</v>
          </cell>
          <cell r="P49">
            <v>26.9</v>
          </cell>
          <cell r="Q49">
            <v>471034</v>
          </cell>
          <cell r="R49">
            <v>22442</v>
          </cell>
          <cell r="S49">
            <v>3.36</v>
          </cell>
        </row>
        <row r="50">
          <cell r="A50" t="str">
            <v xml:space="preserve">316.00 06           </v>
          </cell>
          <cell r="B50">
            <v>45627</v>
          </cell>
          <cell r="C50">
            <v>50</v>
          </cell>
          <cell r="D50" t="str">
            <v xml:space="preserve">R1.5 </v>
          </cell>
          <cell r="E50">
            <v>-2</v>
          </cell>
          <cell r="F50">
            <v>878087.69</v>
          </cell>
          <cell r="G50">
            <v>127126</v>
          </cell>
          <cell r="H50">
            <v>768523</v>
          </cell>
          <cell r="I50">
            <v>53682</v>
          </cell>
          <cell r="J50">
            <v>6.11</v>
          </cell>
          <cell r="K50">
            <v>14.3</v>
          </cell>
          <cell r="L50" t="str">
            <v xml:space="preserve">      </v>
          </cell>
          <cell r="M50" t="str">
            <v xml:space="preserve">     </v>
          </cell>
          <cell r="N50">
            <v>0</v>
          </cell>
          <cell r="O50">
            <v>14.5</v>
          </cell>
          <cell r="P50">
            <v>8.1999999999999993</v>
          </cell>
          <cell r="Q50">
            <v>270188</v>
          </cell>
          <cell r="R50">
            <v>43595</v>
          </cell>
          <cell r="S50">
            <v>4.96</v>
          </cell>
        </row>
        <row r="51">
          <cell r="A51" t="str">
            <v xml:space="preserve">316.00 10           </v>
          </cell>
          <cell r="B51">
            <v>44531</v>
          </cell>
          <cell r="C51">
            <v>50</v>
          </cell>
          <cell r="D51" t="str">
            <v xml:space="preserve">R1.5 </v>
          </cell>
          <cell r="E51">
            <v>-2</v>
          </cell>
          <cell r="F51">
            <v>1447989.63</v>
          </cell>
          <cell r="G51">
            <v>1125581</v>
          </cell>
          <cell r="H51">
            <v>351368</v>
          </cell>
          <cell r="I51">
            <v>30487</v>
          </cell>
          <cell r="J51">
            <v>2.11</v>
          </cell>
          <cell r="K51">
            <v>11.5</v>
          </cell>
          <cell r="L51" t="str">
            <v xml:space="preserve">      </v>
          </cell>
          <cell r="M51" t="str">
            <v xml:space="preserve">     </v>
          </cell>
          <cell r="N51">
            <v>0</v>
          </cell>
          <cell r="O51">
            <v>77.7</v>
          </cell>
          <cell r="P51">
            <v>13.6</v>
          </cell>
          <cell r="Q51">
            <v>751709</v>
          </cell>
          <cell r="R51">
            <v>63054</v>
          </cell>
          <cell r="S51">
            <v>4.3499999999999996</v>
          </cell>
        </row>
        <row r="52">
          <cell r="A52" t="str">
            <v xml:space="preserve">316.00 11           </v>
          </cell>
          <cell r="B52">
            <v>43435</v>
          </cell>
          <cell r="C52">
            <v>50</v>
          </cell>
          <cell r="D52" t="str">
            <v xml:space="preserve">R1.5 </v>
          </cell>
          <cell r="E52">
            <v>-34</v>
          </cell>
          <cell r="F52">
            <v>256664.48</v>
          </cell>
          <cell r="G52">
            <v>276784</v>
          </cell>
          <cell r="H52">
            <v>67146</v>
          </cell>
          <cell r="I52">
            <v>8341</v>
          </cell>
          <cell r="J52">
            <v>3.25</v>
          </cell>
          <cell r="K52">
            <v>8.1</v>
          </cell>
          <cell r="L52" t="str">
            <v xml:space="preserve">      </v>
          </cell>
          <cell r="M52" t="str">
            <v xml:space="preserve">     </v>
          </cell>
          <cell r="N52">
            <v>0</v>
          </cell>
          <cell r="O52">
            <v>107.8</v>
          </cell>
          <cell r="P52">
            <v>41.5</v>
          </cell>
          <cell r="Q52">
            <v>277481</v>
          </cell>
          <cell r="R52">
            <v>8254</v>
          </cell>
          <cell r="S52">
            <v>3.22</v>
          </cell>
        </row>
        <row r="53">
          <cell r="A53" t="str">
            <v xml:space="preserve">316.00 12           </v>
          </cell>
          <cell r="B53">
            <v>44531</v>
          </cell>
          <cell r="C53">
            <v>50</v>
          </cell>
          <cell r="D53" t="str">
            <v xml:space="preserve">R1.5 </v>
          </cell>
          <cell r="E53">
            <v>-29</v>
          </cell>
          <cell r="F53">
            <v>229258.33</v>
          </cell>
          <cell r="G53">
            <v>90560</v>
          </cell>
          <cell r="H53">
            <v>205183</v>
          </cell>
          <cell r="I53">
            <v>17933</v>
          </cell>
          <cell r="J53">
            <v>7.82</v>
          </cell>
          <cell r="K53">
            <v>11.4</v>
          </cell>
          <cell r="L53" t="str">
            <v xml:space="preserve">      </v>
          </cell>
          <cell r="M53" t="str">
            <v xml:space="preserve">     </v>
          </cell>
          <cell r="N53">
            <v>0</v>
          </cell>
          <cell r="O53">
            <v>39.5</v>
          </cell>
          <cell r="P53">
            <v>14.1</v>
          </cell>
          <cell r="Q53">
            <v>112539</v>
          </cell>
          <cell r="R53">
            <v>15932</v>
          </cell>
          <cell r="S53">
            <v>6.95</v>
          </cell>
        </row>
        <row r="54">
          <cell r="A54" t="str">
            <v xml:space="preserve">316.00 21           </v>
          </cell>
          <cell r="B54">
            <v>44531</v>
          </cell>
          <cell r="C54">
            <v>50</v>
          </cell>
          <cell r="D54" t="str">
            <v xml:space="preserve">R1.5 </v>
          </cell>
          <cell r="E54">
            <v>-6</v>
          </cell>
          <cell r="F54">
            <v>2196418.0299999998</v>
          </cell>
          <cell r="G54">
            <v>1274066</v>
          </cell>
          <cell r="H54">
            <v>1054137</v>
          </cell>
          <cell r="I54">
            <v>92324</v>
          </cell>
          <cell r="J54">
            <v>4.2</v>
          </cell>
          <cell r="K54">
            <v>11.4</v>
          </cell>
          <cell r="L54" t="str">
            <v xml:space="preserve">      </v>
          </cell>
          <cell r="M54" t="str">
            <v xml:space="preserve">     </v>
          </cell>
          <cell r="N54">
            <v>0</v>
          </cell>
          <cell r="O54">
            <v>58</v>
          </cell>
          <cell r="P54">
            <v>18</v>
          </cell>
          <cell r="Q54">
            <v>1257571</v>
          </cell>
          <cell r="R54">
            <v>93789</v>
          </cell>
          <cell r="S54">
            <v>4.2699999999999996</v>
          </cell>
        </row>
        <row r="55">
          <cell r="A55" t="str">
            <v xml:space="preserve">316.00 22           </v>
          </cell>
          <cell r="B55">
            <v>45992</v>
          </cell>
          <cell r="C55">
            <v>50</v>
          </cell>
          <cell r="D55" t="str">
            <v xml:space="preserve">R1.5 </v>
          </cell>
          <cell r="E55">
            <v>-6</v>
          </cell>
          <cell r="F55">
            <v>1225615.42</v>
          </cell>
          <cell r="G55">
            <v>766004</v>
          </cell>
          <cell r="H55">
            <v>533148</v>
          </cell>
          <cell r="I55">
            <v>35838</v>
          </cell>
          <cell r="J55">
            <v>2.92</v>
          </cell>
          <cell r="K55">
            <v>14.9</v>
          </cell>
          <cell r="L55" t="str">
            <v xml:space="preserve">      </v>
          </cell>
          <cell r="M55" t="str">
            <v xml:space="preserve">     </v>
          </cell>
          <cell r="N55">
            <v>0</v>
          </cell>
          <cell r="O55">
            <v>62.5</v>
          </cell>
          <cell r="P55">
            <v>19.100000000000001</v>
          </cell>
          <cell r="Q55">
            <v>649992</v>
          </cell>
          <cell r="R55">
            <v>43765</v>
          </cell>
          <cell r="S55">
            <v>3.57</v>
          </cell>
        </row>
        <row r="56">
          <cell r="A56">
            <v>317</v>
          </cell>
          <cell r="B56" t="str">
            <v xml:space="preserve">       </v>
          </cell>
          <cell r="C56">
            <v>0</v>
          </cell>
          <cell r="D56" t="str">
            <v xml:space="preserve">ND   </v>
          </cell>
          <cell r="E56">
            <v>0</v>
          </cell>
          <cell r="F56">
            <v>2116131.12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 t="str">
            <v xml:space="preserve">      </v>
          </cell>
          <cell r="M56" t="str">
            <v xml:space="preserve">     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A57">
            <v>330</v>
          </cell>
          <cell r="B57" t="str">
            <v xml:space="preserve">       </v>
          </cell>
          <cell r="C57">
            <v>0</v>
          </cell>
          <cell r="D57" t="str">
            <v xml:space="preserve">ND   </v>
          </cell>
          <cell r="E57">
            <v>0</v>
          </cell>
          <cell r="F57">
            <v>2226.66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 t="str">
            <v xml:space="preserve">      </v>
          </cell>
          <cell r="M57" t="str">
            <v xml:space="preserve">     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 t="str">
            <v xml:space="preserve">340.10 00           </v>
          </cell>
          <cell r="B58" t="str">
            <v xml:space="preserve">       </v>
          </cell>
          <cell r="C58">
            <v>0</v>
          </cell>
          <cell r="D58" t="str">
            <v xml:space="preserve">ND   </v>
          </cell>
          <cell r="E58">
            <v>0</v>
          </cell>
          <cell r="F58">
            <v>18825.2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 t="str">
            <v xml:space="preserve">      </v>
          </cell>
          <cell r="M58" t="str">
            <v xml:space="preserve">     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 t="str">
            <v xml:space="preserve">340.10 01           </v>
          </cell>
          <cell r="B59" t="str">
            <v xml:space="preserve">       </v>
          </cell>
          <cell r="C59">
            <v>0</v>
          </cell>
          <cell r="D59" t="str">
            <v xml:space="preserve">ND   </v>
          </cell>
          <cell r="E59">
            <v>0</v>
          </cell>
          <cell r="F59">
            <v>4881.59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 t="str">
            <v xml:space="preserve">      </v>
          </cell>
          <cell r="M59" t="str">
            <v xml:space="preserve">     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A60" t="str">
            <v xml:space="preserve">340.10 02           </v>
          </cell>
          <cell r="B60" t="str">
            <v xml:space="preserve">       </v>
          </cell>
          <cell r="C60">
            <v>0</v>
          </cell>
          <cell r="D60" t="str">
            <v xml:space="preserve">ND   </v>
          </cell>
          <cell r="E60">
            <v>0</v>
          </cell>
          <cell r="F60">
            <v>17319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 xml:space="preserve">      </v>
          </cell>
          <cell r="M60" t="str">
            <v xml:space="preserve">     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 xml:space="preserve">340.10 08           </v>
          </cell>
          <cell r="B61" t="str">
            <v xml:space="preserve">       </v>
          </cell>
          <cell r="C61">
            <v>0</v>
          </cell>
          <cell r="D61" t="str">
            <v xml:space="preserve">ND   </v>
          </cell>
          <cell r="E61">
            <v>0</v>
          </cell>
          <cell r="F61">
            <v>165267.75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 t="str">
            <v xml:space="preserve">      </v>
          </cell>
          <cell r="M61" t="str">
            <v xml:space="preserve">     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A62" t="str">
            <v xml:space="preserve">341.00 01           </v>
          </cell>
          <cell r="B62">
            <v>44166</v>
          </cell>
          <cell r="C62" t="str">
            <v xml:space="preserve">   VAR</v>
          </cell>
          <cell r="D62" t="str">
            <v xml:space="preserve">SQ   </v>
          </cell>
          <cell r="E62">
            <v>-20</v>
          </cell>
          <cell r="F62">
            <v>36992.769999999997</v>
          </cell>
          <cell r="G62">
            <v>28317</v>
          </cell>
          <cell r="H62">
            <v>16074</v>
          </cell>
          <cell r="I62">
            <v>1462</v>
          </cell>
          <cell r="J62">
            <v>3.95</v>
          </cell>
          <cell r="K62">
            <v>11</v>
          </cell>
          <cell r="L62" t="str">
            <v xml:space="preserve">      </v>
          </cell>
          <cell r="M62" t="str">
            <v xml:space="preserve">     </v>
          </cell>
          <cell r="N62">
            <v>0</v>
          </cell>
          <cell r="O62">
            <v>76.5</v>
          </cell>
          <cell r="P62">
            <v>42.6</v>
          </cell>
          <cell r="Q62">
            <v>32340</v>
          </cell>
          <cell r="R62">
            <v>1096</v>
          </cell>
          <cell r="S62">
            <v>2.96</v>
          </cell>
        </row>
        <row r="63">
          <cell r="A63" t="str">
            <v xml:space="preserve">341.00 02           </v>
          </cell>
          <cell r="B63">
            <v>43800</v>
          </cell>
          <cell r="C63" t="str">
            <v xml:space="preserve">   VAR</v>
          </cell>
          <cell r="D63" t="str">
            <v xml:space="preserve">SQ   </v>
          </cell>
          <cell r="E63">
            <v>-22</v>
          </cell>
          <cell r="F63">
            <v>23728.32</v>
          </cell>
          <cell r="G63">
            <v>22317</v>
          </cell>
          <cell r="H63">
            <v>6632</v>
          </cell>
          <cell r="I63">
            <v>663</v>
          </cell>
          <cell r="J63">
            <v>2.79</v>
          </cell>
          <cell r="K63">
            <v>10</v>
          </cell>
          <cell r="L63" t="str">
            <v xml:space="preserve">      </v>
          </cell>
          <cell r="M63" t="str">
            <v xml:space="preserve">     </v>
          </cell>
          <cell r="N63">
            <v>0</v>
          </cell>
          <cell r="O63">
            <v>94.1</v>
          </cell>
          <cell r="P63">
            <v>40.9</v>
          </cell>
          <cell r="Q63">
            <v>22834</v>
          </cell>
          <cell r="R63">
            <v>611</v>
          </cell>
          <cell r="S63">
            <v>2.57</v>
          </cell>
        </row>
        <row r="64">
          <cell r="A64" t="str">
            <v xml:space="preserve">341.00 03           </v>
          </cell>
          <cell r="B64">
            <v>45627</v>
          </cell>
          <cell r="C64" t="str">
            <v xml:space="preserve">   VAR</v>
          </cell>
          <cell r="D64" t="str">
            <v xml:space="preserve">SQ   </v>
          </cell>
          <cell r="E64">
            <v>-7</v>
          </cell>
          <cell r="F64">
            <v>2400198.2000000002</v>
          </cell>
          <cell r="G64">
            <v>1200140</v>
          </cell>
          <cell r="H64">
            <v>1368072</v>
          </cell>
          <cell r="I64">
            <v>91205</v>
          </cell>
          <cell r="J64">
            <v>3.8</v>
          </cell>
          <cell r="K64">
            <v>15</v>
          </cell>
          <cell r="L64" t="str">
            <v xml:space="preserve">      </v>
          </cell>
          <cell r="M64" t="str">
            <v xml:space="preserve">     </v>
          </cell>
          <cell r="N64">
            <v>0</v>
          </cell>
          <cell r="O64">
            <v>50</v>
          </cell>
          <cell r="P64">
            <v>17.100000000000001</v>
          </cell>
          <cell r="Q64">
            <v>1355949</v>
          </cell>
          <cell r="R64">
            <v>80870</v>
          </cell>
          <cell r="S64">
            <v>3.37</v>
          </cell>
        </row>
        <row r="65">
          <cell r="A65" t="str">
            <v xml:space="preserve">341.00 04           </v>
          </cell>
          <cell r="B65">
            <v>45627</v>
          </cell>
          <cell r="C65" t="str">
            <v xml:space="preserve">   VAR</v>
          </cell>
          <cell r="D65" t="str">
            <v xml:space="preserve">SQ   </v>
          </cell>
          <cell r="E65">
            <v>-8</v>
          </cell>
          <cell r="F65">
            <v>2363834.54</v>
          </cell>
          <cell r="G65">
            <v>1192803</v>
          </cell>
          <cell r="H65">
            <v>1360139</v>
          </cell>
          <cell r="I65">
            <v>90676</v>
          </cell>
          <cell r="J65">
            <v>3.84</v>
          </cell>
          <cell r="K65">
            <v>15</v>
          </cell>
          <cell r="L65" t="str">
            <v xml:space="preserve">      </v>
          </cell>
          <cell r="M65" t="str">
            <v xml:space="preserve">     </v>
          </cell>
          <cell r="N65">
            <v>0</v>
          </cell>
          <cell r="O65">
            <v>50.5</v>
          </cell>
          <cell r="P65">
            <v>17.2</v>
          </cell>
          <cell r="Q65">
            <v>1358065</v>
          </cell>
          <cell r="R65">
            <v>79710</v>
          </cell>
          <cell r="S65">
            <v>3.37</v>
          </cell>
        </row>
        <row r="66">
          <cell r="A66" t="str">
            <v xml:space="preserve">341.00 06           </v>
          </cell>
          <cell r="B66">
            <v>43800</v>
          </cell>
          <cell r="C66" t="str">
            <v xml:space="preserve">   VAR</v>
          </cell>
          <cell r="D66" t="str">
            <v xml:space="preserve">SQ   </v>
          </cell>
          <cell r="E66">
            <v>-15</v>
          </cell>
          <cell r="F66">
            <v>21158.93</v>
          </cell>
          <cell r="G66">
            <v>17845</v>
          </cell>
          <cell r="H66">
            <v>6487</v>
          </cell>
          <cell r="I66">
            <v>649</v>
          </cell>
          <cell r="J66">
            <v>3.07</v>
          </cell>
          <cell r="K66">
            <v>10</v>
          </cell>
          <cell r="L66" t="str">
            <v xml:space="preserve">      </v>
          </cell>
          <cell r="M66" t="str">
            <v xml:space="preserve">     </v>
          </cell>
          <cell r="N66">
            <v>0</v>
          </cell>
          <cell r="O66">
            <v>84.3</v>
          </cell>
          <cell r="P66">
            <v>35</v>
          </cell>
          <cell r="Q66">
            <v>18824</v>
          </cell>
          <cell r="R66">
            <v>551</v>
          </cell>
          <cell r="S66">
            <v>2.6</v>
          </cell>
        </row>
        <row r="67">
          <cell r="A67" t="str">
            <v xml:space="preserve">341.00 08           </v>
          </cell>
          <cell r="B67">
            <v>58045</v>
          </cell>
          <cell r="C67" t="str">
            <v xml:space="preserve">   VAR</v>
          </cell>
          <cell r="D67" t="str">
            <v xml:space="preserve">SQ   </v>
          </cell>
          <cell r="E67">
            <v>-3</v>
          </cell>
          <cell r="F67">
            <v>4736246.37</v>
          </cell>
          <cell r="G67">
            <v>11093</v>
          </cell>
          <cell r="H67">
            <v>4867241</v>
          </cell>
          <cell r="I67">
            <v>99331</v>
          </cell>
          <cell r="J67">
            <v>2.1</v>
          </cell>
          <cell r="K67">
            <v>49</v>
          </cell>
          <cell r="L67" t="str">
            <v xml:space="preserve">      </v>
          </cell>
          <cell r="M67" t="str">
            <v xml:space="preserve">     </v>
          </cell>
          <cell r="N67">
            <v>0</v>
          </cell>
          <cell r="O67">
            <v>0.2</v>
          </cell>
          <cell r="P67">
            <v>2</v>
          </cell>
          <cell r="Q67">
            <v>175256</v>
          </cell>
          <cell r="R67">
            <v>95971</v>
          </cell>
          <cell r="S67">
            <v>2.0299999999999998</v>
          </cell>
        </row>
        <row r="68">
          <cell r="A68" t="str">
            <v xml:space="preserve">341.00 09           </v>
          </cell>
          <cell r="B68">
            <v>48183</v>
          </cell>
          <cell r="C68" t="str">
            <v xml:space="preserve">   VAR</v>
          </cell>
          <cell r="D68" t="str">
            <v xml:space="preserve">SQ   </v>
          </cell>
          <cell r="E68">
            <v>-3</v>
          </cell>
          <cell r="F68">
            <v>1340880.04</v>
          </cell>
          <cell r="G68">
            <v>9608</v>
          </cell>
          <cell r="H68">
            <v>1371499</v>
          </cell>
          <cell r="I68">
            <v>62340</v>
          </cell>
          <cell r="J68">
            <v>4.6500000000000004</v>
          </cell>
          <cell r="K68">
            <v>22</v>
          </cell>
          <cell r="L68" t="str">
            <v xml:space="preserve">      </v>
          </cell>
          <cell r="M68" t="str">
            <v xml:space="preserve">     </v>
          </cell>
          <cell r="N68">
            <v>0</v>
          </cell>
          <cell r="O68">
            <v>0.7</v>
          </cell>
          <cell r="P68">
            <v>9.6</v>
          </cell>
          <cell r="Q68">
            <v>412769</v>
          </cell>
          <cell r="R68">
            <v>44054</v>
          </cell>
          <cell r="S68">
            <v>3.29</v>
          </cell>
        </row>
        <row r="69">
          <cell r="A69" t="str">
            <v xml:space="preserve">341.00 12           </v>
          </cell>
          <cell r="B69">
            <v>41609</v>
          </cell>
          <cell r="C69" t="str">
            <v xml:space="preserve">   VAR</v>
          </cell>
          <cell r="D69" t="str">
            <v xml:space="preserve">SQ   </v>
          </cell>
          <cell r="E69">
            <v>-22</v>
          </cell>
          <cell r="F69">
            <v>98991.11</v>
          </cell>
          <cell r="G69">
            <v>88365</v>
          </cell>
          <cell r="H69">
            <v>32403</v>
          </cell>
          <cell r="I69">
            <v>8102</v>
          </cell>
          <cell r="J69">
            <v>8.18</v>
          </cell>
          <cell r="K69">
            <v>4</v>
          </cell>
          <cell r="L69" t="str">
            <v xml:space="preserve">      </v>
          </cell>
          <cell r="M69" t="str">
            <v xml:space="preserve">     </v>
          </cell>
          <cell r="N69">
            <v>0</v>
          </cell>
          <cell r="O69">
            <v>89.3</v>
          </cell>
          <cell r="P69">
            <v>43.9</v>
          </cell>
          <cell r="Q69">
            <v>109291</v>
          </cell>
          <cell r="R69">
            <v>2867</v>
          </cell>
          <cell r="S69">
            <v>2.9</v>
          </cell>
        </row>
        <row r="70">
          <cell r="A70" t="str">
            <v xml:space="preserve">341.00 15           </v>
          </cell>
          <cell r="B70">
            <v>44166</v>
          </cell>
          <cell r="C70" t="str">
            <v xml:space="preserve">   VAR</v>
          </cell>
          <cell r="D70" t="str">
            <v xml:space="preserve">SQ   </v>
          </cell>
          <cell r="E70">
            <v>-17</v>
          </cell>
          <cell r="F70">
            <v>104549.52</v>
          </cell>
          <cell r="G70">
            <v>85427</v>
          </cell>
          <cell r="H70">
            <v>36896</v>
          </cell>
          <cell r="I70">
            <v>3354</v>
          </cell>
          <cell r="J70">
            <v>3.21</v>
          </cell>
          <cell r="K70">
            <v>11</v>
          </cell>
          <cell r="L70" t="str">
            <v xml:space="preserve">      </v>
          </cell>
          <cell r="M70" t="str">
            <v xml:space="preserve">     </v>
          </cell>
          <cell r="N70">
            <v>0</v>
          </cell>
          <cell r="O70">
            <v>81.7</v>
          </cell>
          <cell r="P70">
            <v>39.4</v>
          </cell>
          <cell r="Q70">
            <v>95596</v>
          </cell>
          <cell r="R70">
            <v>2430</v>
          </cell>
          <cell r="S70">
            <v>2.3199999999999998</v>
          </cell>
        </row>
        <row r="71">
          <cell r="A71" t="str">
            <v xml:space="preserve">341.00 16           </v>
          </cell>
          <cell r="B71">
            <v>40513</v>
          </cell>
          <cell r="C71" t="str">
            <v xml:space="preserve">   VAR</v>
          </cell>
          <cell r="D71" t="str">
            <v xml:space="preserve">SQ   </v>
          </cell>
          <cell r="E71">
            <v>-23</v>
          </cell>
          <cell r="F71">
            <v>28437.360000000001</v>
          </cell>
          <cell r="G71">
            <v>17110</v>
          </cell>
          <cell r="H71">
            <v>17868</v>
          </cell>
          <cell r="I71">
            <v>17868</v>
          </cell>
          <cell r="J71">
            <v>62.83</v>
          </cell>
          <cell r="K71">
            <v>1</v>
          </cell>
          <cell r="L71" t="str">
            <v xml:space="preserve">      </v>
          </cell>
          <cell r="M71" t="str">
            <v xml:space="preserve">     </v>
          </cell>
          <cell r="N71">
            <v>0</v>
          </cell>
          <cell r="O71">
            <v>60.2</v>
          </cell>
          <cell r="P71">
            <v>26.7</v>
          </cell>
          <cell r="Q71">
            <v>33542</v>
          </cell>
          <cell r="R71">
            <v>1437</v>
          </cell>
          <cell r="S71">
            <v>5.05</v>
          </cell>
        </row>
        <row r="72">
          <cell r="A72" t="str">
            <v xml:space="preserve">341.00 41           </v>
          </cell>
          <cell r="B72">
            <v>52566</v>
          </cell>
          <cell r="C72" t="str">
            <v xml:space="preserve">   VAR</v>
          </cell>
          <cell r="D72" t="str">
            <v xml:space="preserve">SQ   </v>
          </cell>
          <cell r="E72">
            <v>-2</v>
          </cell>
          <cell r="F72">
            <v>33136575.030000001</v>
          </cell>
          <cell r="G72">
            <v>1216077</v>
          </cell>
          <cell r="H72">
            <v>32583229</v>
          </cell>
          <cell r="I72">
            <v>958331</v>
          </cell>
          <cell r="J72">
            <v>2.89</v>
          </cell>
          <cell r="K72">
            <v>34</v>
          </cell>
          <cell r="L72" t="str">
            <v xml:space="preserve">      </v>
          </cell>
          <cell r="M72" t="str">
            <v xml:space="preserve">     </v>
          </cell>
          <cell r="N72">
            <v>0</v>
          </cell>
          <cell r="O72">
            <v>3.7</v>
          </cell>
          <cell r="P72">
            <v>1.4</v>
          </cell>
          <cell r="Q72">
            <v>1369247</v>
          </cell>
          <cell r="R72">
            <v>954880</v>
          </cell>
          <cell r="S72">
            <v>2.88</v>
          </cell>
        </row>
        <row r="73">
          <cell r="A73" t="str">
            <v xml:space="preserve">342.00 01           </v>
          </cell>
          <cell r="B73">
            <v>50010</v>
          </cell>
          <cell r="C73" t="str">
            <v xml:space="preserve">   VAR</v>
          </cell>
          <cell r="D73" t="str">
            <v xml:space="preserve">SQ   </v>
          </cell>
          <cell r="E73">
            <v>-20</v>
          </cell>
          <cell r="F73">
            <v>37723.83</v>
          </cell>
          <cell r="G73">
            <v>17844</v>
          </cell>
          <cell r="H73">
            <v>27425</v>
          </cell>
          <cell r="I73">
            <v>1016</v>
          </cell>
          <cell r="J73">
            <v>2.69</v>
          </cell>
          <cell r="K73">
            <v>27</v>
          </cell>
          <cell r="L73" t="str">
            <v xml:space="preserve">      </v>
          </cell>
          <cell r="M73" t="str">
            <v xml:space="preserve">     </v>
          </cell>
          <cell r="N73">
            <v>0</v>
          </cell>
          <cell r="O73">
            <v>47.3</v>
          </cell>
          <cell r="P73">
            <v>33.200000000000003</v>
          </cell>
          <cell r="Q73">
            <v>24710</v>
          </cell>
          <cell r="R73">
            <v>761</v>
          </cell>
          <cell r="S73">
            <v>2.02</v>
          </cell>
        </row>
        <row r="74">
          <cell r="A74" t="str">
            <v xml:space="preserve">342.00 02           </v>
          </cell>
          <cell r="B74">
            <v>43800</v>
          </cell>
          <cell r="C74" t="str">
            <v xml:space="preserve">   VAR</v>
          </cell>
          <cell r="D74" t="str">
            <v xml:space="preserve">SQ   </v>
          </cell>
          <cell r="E74">
            <v>-22</v>
          </cell>
          <cell r="F74">
            <v>7707.85</v>
          </cell>
          <cell r="G74">
            <v>5187</v>
          </cell>
          <cell r="H74">
            <v>4217</v>
          </cell>
          <cell r="I74">
            <v>422</v>
          </cell>
          <cell r="J74">
            <v>5.47</v>
          </cell>
          <cell r="K74">
            <v>10</v>
          </cell>
          <cell r="L74" t="str">
            <v xml:space="preserve">      </v>
          </cell>
          <cell r="M74" t="str">
            <v xml:space="preserve">     </v>
          </cell>
          <cell r="N74">
            <v>0</v>
          </cell>
          <cell r="O74">
            <v>67.3</v>
          </cell>
          <cell r="P74">
            <v>47.2</v>
          </cell>
          <cell r="Q74">
            <v>7758</v>
          </cell>
          <cell r="R74">
            <v>165</v>
          </cell>
          <cell r="S74">
            <v>2.14</v>
          </cell>
        </row>
        <row r="75">
          <cell r="A75" t="str">
            <v xml:space="preserve">342.00 03           </v>
          </cell>
          <cell r="B75">
            <v>45627</v>
          </cell>
          <cell r="C75" t="str">
            <v xml:space="preserve">   VAR</v>
          </cell>
          <cell r="D75" t="str">
            <v xml:space="preserve">SQ   </v>
          </cell>
          <cell r="E75">
            <v>-7</v>
          </cell>
          <cell r="F75">
            <v>5063651.29</v>
          </cell>
          <cell r="G75">
            <v>2798834</v>
          </cell>
          <cell r="H75">
            <v>2619272</v>
          </cell>
          <cell r="I75">
            <v>174619</v>
          </cell>
          <cell r="J75">
            <v>3.45</v>
          </cell>
          <cell r="K75">
            <v>15</v>
          </cell>
          <cell r="L75" t="str">
            <v xml:space="preserve">      </v>
          </cell>
          <cell r="M75" t="str">
            <v xml:space="preserve">     </v>
          </cell>
          <cell r="N75">
            <v>0</v>
          </cell>
          <cell r="O75">
            <v>55.3</v>
          </cell>
          <cell r="P75">
            <v>16.3</v>
          </cell>
          <cell r="Q75">
            <v>2805023</v>
          </cell>
          <cell r="R75">
            <v>174297</v>
          </cell>
          <cell r="S75">
            <v>3.44</v>
          </cell>
        </row>
        <row r="76">
          <cell r="A76" t="str">
            <v xml:space="preserve">342.00 04           </v>
          </cell>
          <cell r="B76">
            <v>45627</v>
          </cell>
          <cell r="C76" t="str">
            <v xml:space="preserve">   VAR</v>
          </cell>
          <cell r="D76" t="str">
            <v xml:space="preserve">SQ   </v>
          </cell>
          <cell r="E76">
            <v>-8</v>
          </cell>
          <cell r="F76">
            <v>5043601.9800000004</v>
          </cell>
          <cell r="G76">
            <v>2792373</v>
          </cell>
          <cell r="H76">
            <v>2654717</v>
          </cell>
          <cell r="I76">
            <v>176982</v>
          </cell>
          <cell r="J76">
            <v>3.51</v>
          </cell>
          <cell r="K76">
            <v>15</v>
          </cell>
          <cell r="L76" t="str">
            <v xml:space="preserve">      </v>
          </cell>
          <cell r="M76" t="str">
            <v xml:space="preserve">     </v>
          </cell>
          <cell r="N76">
            <v>0</v>
          </cell>
          <cell r="O76">
            <v>55.4</v>
          </cell>
          <cell r="P76">
            <v>16.3</v>
          </cell>
          <cell r="Q76">
            <v>2825429</v>
          </cell>
          <cell r="R76">
            <v>174869</v>
          </cell>
          <cell r="S76">
            <v>3.47</v>
          </cell>
        </row>
        <row r="77">
          <cell r="A77" t="str">
            <v xml:space="preserve">342.00 06           </v>
          </cell>
          <cell r="B77">
            <v>43800</v>
          </cell>
          <cell r="C77" t="str">
            <v xml:space="preserve">   VAR</v>
          </cell>
          <cell r="D77" t="str">
            <v xml:space="preserve">SQ   </v>
          </cell>
          <cell r="E77">
            <v>-15</v>
          </cell>
          <cell r="F77">
            <v>24053.31</v>
          </cell>
          <cell r="G77">
            <v>23370</v>
          </cell>
          <cell r="H77">
            <v>4291</v>
          </cell>
          <cell r="I77">
            <v>429</v>
          </cell>
          <cell r="J77">
            <v>1.78</v>
          </cell>
          <cell r="K77">
            <v>10</v>
          </cell>
          <cell r="L77" t="str">
            <v xml:space="preserve">      </v>
          </cell>
          <cell r="M77" t="str">
            <v xml:space="preserve">     </v>
          </cell>
          <cell r="N77">
            <v>0</v>
          </cell>
          <cell r="O77">
            <v>97.2</v>
          </cell>
          <cell r="P77">
            <v>40.5</v>
          </cell>
          <cell r="Q77">
            <v>22184</v>
          </cell>
          <cell r="R77">
            <v>548</v>
          </cell>
          <cell r="S77">
            <v>2.2799999999999998</v>
          </cell>
        </row>
        <row r="78">
          <cell r="A78" t="str">
            <v xml:space="preserve">342.00 08           </v>
          </cell>
          <cell r="B78">
            <v>50740</v>
          </cell>
          <cell r="C78" t="str">
            <v xml:space="preserve">   VAR</v>
          </cell>
          <cell r="D78" t="str">
            <v xml:space="preserve">SQ   </v>
          </cell>
          <cell r="E78">
            <v>-3</v>
          </cell>
          <cell r="F78">
            <v>46005.34</v>
          </cell>
          <cell r="G78">
            <v>283</v>
          </cell>
          <cell r="H78">
            <v>47103</v>
          </cell>
          <cell r="I78">
            <v>1623</v>
          </cell>
          <cell r="J78">
            <v>3.53</v>
          </cell>
          <cell r="K78">
            <v>29</v>
          </cell>
          <cell r="L78" t="str">
            <v xml:space="preserve">      </v>
          </cell>
          <cell r="M78" t="str">
            <v xml:space="preserve">     </v>
          </cell>
          <cell r="N78">
            <v>0</v>
          </cell>
          <cell r="O78">
            <v>0.6</v>
          </cell>
          <cell r="P78">
            <v>19.7</v>
          </cell>
          <cell r="Q78">
            <v>14446</v>
          </cell>
          <cell r="R78">
            <v>1136</v>
          </cell>
          <cell r="S78">
            <v>2.4700000000000002</v>
          </cell>
        </row>
        <row r="79">
          <cell r="A79" t="str">
            <v xml:space="preserve">342.00 09           </v>
          </cell>
          <cell r="B79">
            <v>48183</v>
          </cell>
          <cell r="C79" t="str">
            <v xml:space="preserve">   VAR</v>
          </cell>
          <cell r="D79" t="str">
            <v xml:space="preserve">SQ   </v>
          </cell>
          <cell r="E79">
            <v>-3</v>
          </cell>
          <cell r="F79">
            <v>1183473.1599999999</v>
          </cell>
          <cell r="G79">
            <v>739705</v>
          </cell>
          <cell r="H79">
            <v>479272</v>
          </cell>
          <cell r="I79">
            <v>21786</v>
          </cell>
          <cell r="J79">
            <v>1.84</v>
          </cell>
          <cell r="K79">
            <v>22</v>
          </cell>
          <cell r="L79" t="str">
            <v xml:space="preserve">      </v>
          </cell>
          <cell r="M79" t="str">
            <v xml:space="preserve">     </v>
          </cell>
          <cell r="N79">
            <v>0</v>
          </cell>
          <cell r="O79">
            <v>62.5</v>
          </cell>
          <cell r="P79">
            <v>8.6</v>
          </cell>
          <cell r="Q79">
            <v>341870</v>
          </cell>
          <cell r="R79">
            <v>39891</v>
          </cell>
          <cell r="S79">
            <v>3.37</v>
          </cell>
        </row>
        <row r="80">
          <cell r="A80" t="str">
            <v xml:space="preserve">342.00 12           </v>
          </cell>
          <cell r="B80">
            <v>41609</v>
          </cell>
          <cell r="C80" t="str">
            <v xml:space="preserve">   VAR</v>
          </cell>
          <cell r="D80" t="str">
            <v xml:space="preserve">SQ   </v>
          </cell>
          <cell r="E80">
            <v>-22</v>
          </cell>
          <cell r="F80">
            <v>82028.240000000005</v>
          </cell>
          <cell r="G80">
            <v>42265</v>
          </cell>
          <cell r="H80">
            <v>57810</v>
          </cell>
          <cell r="I80">
            <v>14454</v>
          </cell>
          <cell r="J80">
            <v>17.62</v>
          </cell>
          <cell r="K80">
            <v>4</v>
          </cell>
          <cell r="L80" t="str">
            <v xml:space="preserve">      </v>
          </cell>
          <cell r="M80" t="str">
            <v xml:space="preserve">     </v>
          </cell>
          <cell r="N80">
            <v>0</v>
          </cell>
          <cell r="O80">
            <v>51.5</v>
          </cell>
          <cell r="P80">
            <v>26</v>
          </cell>
          <cell r="Q80">
            <v>84790</v>
          </cell>
          <cell r="R80">
            <v>3822</v>
          </cell>
          <cell r="S80">
            <v>4.66</v>
          </cell>
        </row>
        <row r="81">
          <cell r="A81" t="str">
            <v xml:space="preserve">342.00 16           </v>
          </cell>
          <cell r="B81">
            <v>40513</v>
          </cell>
          <cell r="C81" t="str">
            <v xml:space="preserve">   VAR</v>
          </cell>
          <cell r="D81" t="str">
            <v xml:space="preserve">SQ   </v>
          </cell>
          <cell r="E81">
            <v>-23</v>
          </cell>
          <cell r="F81">
            <v>38485.47</v>
          </cell>
          <cell r="G81">
            <v>21205</v>
          </cell>
          <cell r="H81">
            <v>26132</v>
          </cell>
          <cell r="I81">
            <v>26132</v>
          </cell>
          <cell r="J81">
            <v>67.900000000000006</v>
          </cell>
          <cell r="K81">
            <v>1</v>
          </cell>
          <cell r="L81" t="str">
            <v xml:space="preserve">      </v>
          </cell>
          <cell r="M81" t="str">
            <v xml:space="preserve">     </v>
          </cell>
          <cell r="N81">
            <v>0</v>
          </cell>
          <cell r="O81">
            <v>55.1</v>
          </cell>
          <cell r="P81">
            <v>38.6</v>
          </cell>
          <cell r="Q81">
            <v>46128</v>
          </cell>
          <cell r="R81">
            <v>1209</v>
          </cell>
          <cell r="S81">
            <v>3.14</v>
          </cell>
        </row>
        <row r="82">
          <cell r="A82" t="str">
            <v xml:space="preserve">342.00 41           </v>
          </cell>
          <cell r="B82">
            <v>52566</v>
          </cell>
          <cell r="C82" t="str">
            <v xml:space="preserve">   VAR</v>
          </cell>
          <cell r="D82" t="str">
            <v xml:space="preserve">SQ   </v>
          </cell>
          <cell r="E82">
            <v>-2</v>
          </cell>
          <cell r="F82">
            <v>99032245.609999999</v>
          </cell>
          <cell r="G82">
            <v>3901879</v>
          </cell>
          <cell r="H82">
            <v>97111012</v>
          </cell>
          <cell r="I82">
            <v>2856206</v>
          </cell>
          <cell r="J82">
            <v>2.88</v>
          </cell>
          <cell r="K82">
            <v>34</v>
          </cell>
          <cell r="L82" t="str">
            <v xml:space="preserve">      </v>
          </cell>
          <cell r="M82" t="str">
            <v xml:space="preserve">     </v>
          </cell>
          <cell r="N82">
            <v>0</v>
          </cell>
          <cell r="O82">
            <v>3.9</v>
          </cell>
          <cell r="P82">
            <v>1.5</v>
          </cell>
          <cell r="Q82">
            <v>4272845</v>
          </cell>
          <cell r="R82">
            <v>2848564</v>
          </cell>
          <cell r="S82">
            <v>2.88</v>
          </cell>
        </row>
        <row r="83">
          <cell r="A83" t="str">
            <v xml:space="preserve">343.00 03           </v>
          </cell>
          <cell r="B83">
            <v>45627</v>
          </cell>
          <cell r="C83" t="str">
            <v xml:space="preserve">   VAR</v>
          </cell>
          <cell r="D83" t="str">
            <v xml:space="preserve">SQ   </v>
          </cell>
          <cell r="E83">
            <v>-7</v>
          </cell>
          <cell r="F83">
            <v>11149534.949999999</v>
          </cell>
          <cell r="G83">
            <v>5855084</v>
          </cell>
          <cell r="H83">
            <v>6074918</v>
          </cell>
          <cell r="I83">
            <v>404994</v>
          </cell>
          <cell r="J83">
            <v>3.63</v>
          </cell>
          <cell r="K83">
            <v>15</v>
          </cell>
          <cell r="L83" t="str">
            <v xml:space="preserve">      </v>
          </cell>
          <cell r="M83" t="str">
            <v xml:space="preserve">     </v>
          </cell>
          <cell r="N83">
            <v>0</v>
          </cell>
          <cell r="O83">
            <v>52.5</v>
          </cell>
          <cell r="P83">
            <v>16.3</v>
          </cell>
          <cell r="Q83">
            <v>6200504</v>
          </cell>
          <cell r="R83">
            <v>382165</v>
          </cell>
          <cell r="S83">
            <v>3.43</v>
          </cell>
        </row>
        <row r="84">
          <cell r="A84" t="str">
            <v xml:space="preserve">343.00 04           </v>
          </cell>
          <cell r="B84">
            <v>45627</v>
          </cell>
          <cell r="C84" t="str">
            <v xml:space="preserve">   VAR</v>
          </cell>
          <cell r="D84" t="str">
            <v xml:space="preserve">SQ   </v>
          </cell>
          <cell r="E84">
            <v>-8</v>
          </cell>
          <cell r="F84">
            <v>11036607.75</v>
          </cell>
          <cell r="G84">
            <v>5849970</v>
          </cell>
          <cell r="H84">
            <v>6069566</v>
          </cell>
          <cell r="I84">
            <v>404638</v>
          </cell>
          <cell r="J84">
            <v>3.67</v>
          </cell>
          <cell r="K84">
            <v>15</v>
          </cell>
          <cell r="L84" t="str">
            <v xml:space="preserve">      </v>
          </cell>
          <cell r="M84" t="str">
            <v xml:space="preserve">     </v>
          </cell>
          <cell r="N84">
            <v>0</v>
          </cell>
          <cell r="O84">
            <v>53</v>
          </cell>
          <cell r="P84">
            <v>16.3</v>
          </cell>
          <cell r="Q84">
            <v>6195057</v>
          </cell>
          <cell r="R84">
            <v>381830</v>
          </cell>
          <cell r="S84">
            <v>3.46</v>
          </cell>
        </row>
        <row r="85">
          <cell r="A85" t="str">
            <v xml:space="preserve">343.00 09           </v>
          </cell>
          <cell r="B85">
            <v>48183</v>
          </cell>
          <cell r="C85" t="str">
            <v xml:space="preserve">   VAR</v>
          </cell>
          <cell r="D85" t="str">
            <v xml:space="preserve">SQ   </v>
          </cell>
          <cell r="E85">
            <v>-3</v>
          </cell>
          <cell r="F85">
            <v>152110.44</v>
          </cell>
          <cell r="G85">
            <v>127114</v>
          </cell>
          <cell r="H85">
            <v>29560</v>
          </cell>
          <cell r="I85">
            <v>1344</v>
          </cell>
          <cell r="J85">
            <v>0.88</v>
          </cell>
          <cell r="K85">
            <v>22</v>
          </cell>
          <cell r="L85" t="str">
            <v xml:space="preserve">      </v>
          </cell>
          <cell r="M85" t="str">
            <v xml:space="preserve">     </v>
          </cell>
          <cell r="N85">
            <v>0</v>
          </cell>
          <cell r="O85">
            <v>83.6</v>
          </cell>
          <cell r="P85">
            <v>12.5</v>
          </cell>
          <cell r="Q85">
            <v>56763</v>
          </cell>
          <cell r="R85">
            <v>4544</v>
          </cell>
          <cell r="S85">
            <v>2.99</v>
          </cell>
        </row>
        <row r="86">
          <cell r="A86" t="str">
            <v xml:space="preserve">344.00 01           </v>
          </cell>
          <cell r="B86">
            <v>50010</v>
          </cell>
          <cell r="C86" t="str">
            <v xml:space="preserve">   VAR</v>
          </cell>
          <cell r="D86" t="str">
            <v xml:space="preserve">SQ   </v>
          </cell>
          <cell r="E86">
            <v>-20</v>
          </cell>
          <cell r="F86">
            <v>905282.04</v>
          </cell>
          <cell r="G86">
            <v>647171</v>
          </cell>
          <cell r="H86">
            <v>439167</v>
          </cell>
          <cell r="I86">
            <v>16264</v>
          </cell>
          <cell r="J86">
            <v>1.8</v>
          </cell>
          <cell r="K86">
            <v>27</v>
          </cell>
          <cell r="L86" t="str">
            <v xml:space="preserve">      </v>
          </cell>
          <cell r="M86" t="str">
            <v xml:space="preserve">     </v>
          </cell>
          <cell r="N86">
            <v>0</v>
          </cell>
          <cell r="O86">
            <v>71.5</v>
          </cell>
          <cell r="P86">
            <v>31.2</v>
          </cell>
          <cell r="Q86">
            <v>472219</v>
          </cell>
          <cell r="R86">
            <v>22724</v>
          </cell>
          <cell r="S86">
            <v>2.5099999999999998</v>
          </cell>
        </row>
        <row r="87">
          <cell r="A87" t="str">
            <v xml:space="preserve">344.00 02           </v>
          </cell>
          <cell r="B87">
            <v>49644</v>
          </cell>
          <cell r="C87" t="str">
            <v xml:space="preserve">   VAR</v>
          </cell>
          <cell r="D87" t="str">
            <v xml:space="preserve">SQ   </v>
          </cell>
          <cell r="E87">
            <v>-22</v>
          </cell>
          <cell r="F87">
            <v>606803.56999999995</v>
          </cell>
          <cell r="G87">
            <v>511143</v>
          </cell>
          <cell r="H87">
            <v>229158</v>
          </cell>
          <cell r="I87">
            <v>8816</v>
          </cell>
          <cell r="J87">
            <v>1.45</v>
          </cell>
          <cell r="K87">
            <v>26</v>
          </cell>
          <cell r="L87" t="str">
            <v xml:space="preserve">      </v>
          </cell>
          <cell r="M87" t="str">
            <v xml:space="preserve">     </v>
          </cell>
          <cell r="N87">
            <v>0</v>
          </cell>
          <cell r="O87">
            <v>84.2</v>
          </cell>
          <cell r="P87">
            <v>37.299999999999997</v>
          </cell>
          <cell r="Q87">
            <v>387101</v>
          </cell>
          <cell r="R87">
            <v>13578</v>
          </cell>
          <cell r="S87">
            <v>2.2400000000000002</v>
          </cell>
        </row>
        <row r="88">
          <cell r="A88" t="str">
            <v xml:space="preserve">344.00 03           </v>
          </cell>
          <cell r="B88">
            <v>45627</v>
          </cell>
          <cell r="C88" t="str">
            <v xml:space="preserve">   VAR</v>
          </cell>
          <cell r="D88" t="str">
            <v xml:space="preserve">SQ   </v>
          </cell>
          <cell r="E88">
            <v>-7</v>
          </cell>
          <cell r="F88">
            <v>9936312.9299999997</v>
          </cell>
          <cell r="G88">
            <v>3281749</v>
          </cell>
          <cell r="H88">
            <v>7350106</v>
          </cell>
          <cell r="I88">
            <v>490008</v>
          </cell>
          <cell r="J88">
            <v>4.93</v>
          </cell>
          <cell r="K88">
            <v>15</v>
          </cell>
          <cell r="L88" t="str">
            <v xml:space="preserve">      </v>
          </cell>
          <cell r="M88" t="str">
            <v xml:space="preserve">     </v>
          </cell>
          <cell r="N88">
            <v>0</v>
          </cell>
          <cell r="O88">
            <v>33</v>
          </cell>
          <cell r="P88">
            <v>11.9</v>
          </cell>
          <cell r="Q88">
            <v>4596828</v>
          </cell>
          <cell r="R88">
            <v>402660</v>
          </cell>
          <cell r="S88">
            <v>4.05</v>
          </cell>
        </row>
        <row r="89">
          <cell r="A89" t="str">
            <v xml:space="preserve">344.00 04           </v>
          </cell>
          <cell r="B89">
            <v>45627</v>
          </cell>
          <cell r="C89" t="str">
            <v xml:space="preserve">   VAR</v>
          </cell>
          <cell r="D89" t="str">
            <v xml:space="preserve">SQ   </v>
          </cell>
          <cell r="E89">
            <v>-8</v>
          </cell>
          <cell r="F89">
            <v>5602202.9900000002</v>
          </cell>
          <cell r="G89">
            <v>2205093</v>
          </cell>
          <cell r="H89">
            <v>3845287</v>
          </cell>
          <cell r="I89">
            <v>256353</v>
          </cell>
          <cell r="J89">
            <v>4.58</v>
          </cell>
          <cell r="K89">
            <v>15</v>
          </cell>
          <cell r="L89" t="str">
            <v xml:space="preserve">      </v>
          </cell>
          <cell r="M89" t="str">
            <v xml:space="preserve">     </v>
          </cell>
          <cell r="N89">
            <v>0</v>
          </cell>
          <cell r="O89">
            <v>39.4</v>
          </cell>
          <cell r="P89">
            <v>14.2</v>
          </cell>
          <cell r="Q89">
            <v>2877831</v>
          </cell>
          <cell r="R89">
            <v>211536</v>
          </cell>
          <cell r="S89">
            <v>3.78</v>
          </cell>
        </row>
        <row r="90">
          <cell r="A90" t="str">
            <v xml:space="preserve">344.00 06           </v>
          </cell>
          <cell r="B90">
            <v>43800</v>
          </cell>
          <cell r="C90" t="str">
            <v xml:space="preserve">   VAR</v>
          </cell>
          <cell r="D90" t="str">
            <v xml:space="preserve">SQ   </v>
          </cell>
          <cell r="E90">
            <v>-15</v>
          </cell>
          <cell r="F90">
            <v>594812.57999999996</v>
          </cell>
          <cell r="G90">
            <v>471951</v>
          </cell>
          <cell r="H90">
            <v>212083</v>
          </cell>
          <cell r="I90">
            <v>21209</v>
          </cell>
          <cell r="J90">
            <v>3.57</v>
          </cell>
          <cell r="K90">
            <v>10</v>
          </cell>
          <cell r="L90" t="str">
            <v xml:space="preserve">      </v>
          </cell>
          <cell r="M90" t="str">
            <v xml:space="preserve">     </v>
          </cell>
          <cell r="N90">
            <v>0</v>
          </cell>
          <cell r="O90">
            <v>79.3</v>
          </cell>
          <cell r="P90">
            <v>35.9</v>
          </cell>
          <cell r="Q90">
            <v>526109</v>
          </cell>
          <cell r="R90">
            <v>15796</v>
          </cell>
          <cell r="S90">
            <v>2.66</v>
          </cell>
        </row>
        <row r="91">
          <cell r="A91" t="str">
            <v xml:space="preserve">344.00 08           </v>
          </cell>
          <cell r="B91">
            <v>50740</v>
          </cell>
          <cell r="C91" t="str">
            <v xml:space="preserve">   VAR</v>
          </cell>
          <cell r="D91" t="str">
            <v xml:space="preserve">SQ   </v>
          </cell>
          <cell r="E91">
            <v>-3</v>
          </cell>
          <cell r="F91">
            <v>9090299.7699999996</v>
          </cell>
          <cell r="G91">
            <v>-279700</v>
          </cell>
          <cell r="H91">
            <v>9642709</v>
          </cell>
          <cell r="I91">
            <v>332507</v>
          </cell>
          <cell r="J91">
            <v>3.66</v>
          </cell>
          <cell r="K91">
            <v>29</v>
          </cell>
          <cell r="L91" t="str">
            <v xml:space="preserve">      </v>
          </cell>
          <cell r="M91" t="str">
            <v xml:space="preserve">     </v>
          </cell>
          <cell r="N91">
            <v>0</v>
          </cell>
          <cell r="O91">
            <v>-3.1</v>
          </cell>
          <cell r="P91">
            <v>1.5</v>
          </cell>
          <cell r="Q91">
            <v>460660</v>
          </cell>
          <cell r="R91">
            <v>307107</v>
          </cell>
          <cell r="S91">
            <v>3.38</v>
          </cell>
        </row>
        <row r="92">
          <cell r="A92" t="str">
            <v xml:space="preserve">344.00 09           </v>
          </cell>
          <cell r="B92">
            <v>48183</v>
          </cell>
          <cell r="C92" t="str">
            <v xml:space="preserve">   VAR</v>
          </cell>
          <cell r="D92" t="str">
            <v xml:space="preserve">SQ   </v>
          </cell>
          <cell r="E92">
            <v>-3</v>
          </cell>
          <cell r="F92">
            <v>37664577.969999999</v>
          </cell>
          <cell r="G92">
            <v>12995783</v>
          </cell>
          <cell r="H92">
            <v>25798733</v>
          </cell>
          <cell r="I92">
            <v>1172669</v>
          </cell>
          <cell r="J92">
            <v>3.11</v>
          </cell>
          <cell r="K92">
            <v>22</v>
          </cell>
          <cell r="L92" t="str">
            <v xml:space="preserve">      </v>
          </cell>
          <cell r="M92" t="str">
            <v xml:space="preserve">     </v>
          </cell>
          <cell r="N92">
            <v>0</v>
          </cell>
          <cell r="O92">
            <v>34.5</v>
          </cell>
          <cell r="P92">
            <v>9</v>
          </cell>
          <cell r="Q92">
            <v>10406682</v>
          </cell>
          <cell r="R92">
            <v>1291252</v>
          </cell>
          <cell r="S92">
            <v>3.43</v>
          </cell>
        </row>
        <row r="93">
          <cell r="A93" t="str">
            <v xml:space="preserve">344.00 12           </v>
          </cell>
          <cell r="B93">
            <v>41609</v>
          </cell>
          <cell r="C93" t="str">
            <v xml:space="preserve">   VAR</v>
          </cell>
          <cell r="D93" t="str">
            <v xml:space="preserve">SQ   </v>
          </cell>
          <cell r="E93">
            <v>-22</v>
          </cell>
          <cell r="F93">
            <v>1641872.88</v>
          </cell>
          <cell r="G93">
            <v>1695571</v>
          </cell>
          <cell r="H93">
            <v>307512</v>
          </cell>
          <cell r="I93">
            <v>76880</v>
          </cell>
          <cell r="J93">
            <v>4.68</v>
          </cell>
          <cell r="K93">
            <v>4</v>
          </cell>
          <cell r="L93" t="str">
            <v xml:space="preserve">      </v>
          </cell>
          <cell r="M93" t="str">
            <v xml:space="preserve">     </v>
          </cell>
          <cell r="N93">
            <v>0</v>
          </cell>
          <cell r="O93">
            <v>103.3</v>
          </cell>
          <cell r="P93">
            <v>41</v>
          </cell>
          <cell r="Q93">
            <v>1805542</v>
          </cell>
          <cell r="R93">
            <v>49342</v>
          </cell>
          <cell r="S93">
            <v>3.01</v>
          </cell>
        </row>
        <row r="94">
          <cell r="A94" t="str">
            <v xml:space="preserve">344.00 15           </v>
          </cell>
          <cell r="B94">
            <v>44166</v>
          </cell>
          <cell r="C94" t="str">
            <v xml:space="preserve">   VAR</v>
          </cell>
          <cell r="D94" t="str">
            <v xml:space="preserve">SQ   </v>
          </cell>
          <cell r="E94">
            <v>-17</v>
          </cell>
          <cell r="F94">
            <v>1707684.75</v>
          </cell>
          <cell r="G94">
            <v>1423820</v>
          </cell>
          <cell r="H94">
            <v>574172</v>
          </cell>
          <cell r="I94">
            <v>52197</v>
          </cell>
          <cell r="J94">
            <v>3.06</v>
          </cell>
          <cell r="K94">
            <v>11</v>
          </cell>
          <cell r="L94" t="str">
            <v xml:space="preserve">      </v>
          </cell>
          <cell r="M94" t="str">
            <v xml:space="preserve">     </v>
          </cell>
          <cell r="N94">
            <v>0</v>
          </cell>
          <cell r="O94">
            <v>83.4</v>
          </cell>
          <cell r="P94">
            <v>37.4</v>
          </cell>
          <cell r="Q94">
            <v>1530543</v>
          </cell>
          <cell r="R94">
            <v>42497</v>
          </cell>
          <cell r="S94">
            <v>2.4900000000000002</v>
          </cell>
        </row>
        <row r="95">
          <cell r="A95" t="str">
            <v xml:space="preserve">344.00 16           </v>
          </cell>
          <cell r="B95">
            <v>40513</v>
          </cell>
          <cell r="C95" t="str">
            <v xml:space="preserve">   VAR</v>
          </cell>
          <cell r="D95" t="str">
            <v xml:space="preserve">SQ   </v>
          </cell>
          <cell r="E95">
            <v>-23</v>
          </cell>
          <cell r="F95">
            <v>709282.64</v>
          </cell>
          <cell r="G95">
            <v>547676</v>
          </cell>
          <cell r="H95">
            <v>324742</v>
          </cell>
          <cell r="I95">
            <v>324742</v>
          </cell>
          <cell r="J95">
            <v>45.78</v>
          </cell>
          <cell r="K95">
            <v>1</v>
          </cell>
          <cell r="L95" t="str">
            <v xml:space="preserve">      </v>
          </cell>
          <cell r="M95" t="str">
            <v xml:space="preserve">     </v>
          </cell>
          <cell r="N95">
            <v>0</v>
          </cell>
          <cell r="O95">
            <v>77.2</v>
          </cell>
          <cell r="P95">
            <v>34.299999999999997</v>
          </cell>
          <cell r="Q95">
            <v>817047</v>
          </cell>
          <cell r="R95">
            <v>55372</v>
          </cell>
          <cell r="S95">
            <v>7.81</v>
          </cell>
        </row>
        <row r="96">
          <cell r="A96" t="str">
            <v xml:space="preserve">344.00 41           </v>
          </cell>
          <cell r="B96">
            <v>52566</v>
          </cell>
          <cell r="C96" t="str">
            <v xml:space="preserve">   VAR</v>
          </cell>
          <cell r="D96" t="str">
            <v xml:space="preserve">SQ   </v>
          </cell>
          <cell r="E96">
            <v>-2</v>
          </cell>
          <cell r="F96">
            <v>257843197.40000001</v>
          </cell>
          <cell r="G96">
            <v>11263836</v>
          </cell>
          <cell r="H96">
            <v>251736225</v>
          </cell>
          <cell r="I96">
            <v>7404007</v>
          </cell>
          <cell r="J96">
            <v>2.87</v>
          </cell>
          <cell r="K96">
            <v>34</v>
          </cell>
          <cell r="L96" t="str">
            <v xml:space="preserve">      </v>
          </cell>
          <cell r="M96" t="str">
            <v xml:space="preserve">     </v>
          </cell>
          <cell r="N96">
            <v>0</v>
          </cell>
          <cell r="O96">
            <v>4.4000000000000004</v>
          </cell>
          <cell r="P96">
            <v>1.5</v>
          </cell>
          <cell r="Q96">
            <v>11121942</v>
          </cell>
          <cell r="R96">
            <v>7416685</v>
          </cell>
          <cell r="S96">
            <v>2.88</v>
          </cell>
        </row>
        <row r="97">
          <cell r="A97" t="str">
            <v xml:space="preserve">345.00 01           </v>
          </cell>
          <cell r="B97">
            <v>50010</v>
          </cell>
          <cell r="C97" t="str">
            <v xml:space="preserve">   VAR</v>
          </cell>
          <cell r="D97" t="str">
            <v xml:space="preserve">SQ   </v>
          </cell>
          <cell r="E97">
            <v>-20</v>
          </cell>
          <cell r="F97">
            <v>182877.48</v>
          </cell>
          <cell r="G97">
            <v>337642</v>
          </cell>
          <cell r="H97">
            <v>-118189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      </v>
          </cell>
          <cell r="M97" t="str">
            <v xml:space="preserve">     </v>
          </cell>
          <cell r="N97">
            <v>0</v>
          </cell>
          <cell r="O97">
            <v>184.6</v>
          </cell>
          <cell r="P97">
            <v>40.299999999999997</v>
          </cell>
          <cell r="Q97">
            <v>127404</v>
          </cell>
          <cell r="R97">
            <v>3406</v>
          </cell>
          <cell r="S97">
            <v>1.86</v>
          </cell>
        </row>
        <row r="98">
          <cell r="A98" t="str">
            <v xml:space="preserve">345.00 02           </v>
          </cell>
          <cell r="B98">
            <v>43800</v>
          </cell>
          <cell r="C98" t="str">
            <v xml:space="preserve">   VAR</v>
          </cell>
          <cell r="D98" t="str">
            <v xml:space="preserve">SQ   </v>
          </cell>
          <cell r="E98">
            <v>-22</v>
          </cell>
          <cell r="F98">
            <v>151291.99</v>
          </cell>
          <cell r="G98">
            <v>273280</v>
          </cell>
          <cell r="H98">
            <v>-88704</v>
          </cell>
          <cell r="I98">
            <v>0</v>
          </cell>
          <cell r="J98">
            <v>0</v>
          </cell>
          <cell r="K98">
            <v>0</v>
          </cell>
          <cell r="L98" t="str">
            <v xml:space="preserve">      </v>
          </cell>
          <cell r="M98" t="str">
            <v xml:space="preserve">     </v>
          </cell>
          <cell r="N98">
            <v>0</v>
          </cell>
          <cell r="O98">
            <v>180.6</v>
          </cell>
          <cell r="P98">
            <v>38.4</v>
          </cell>
          <cell r="Q98">
            <v>139673</v>
          </cell>
          <cell r="R98">
            <v>4494</v>
          </cell>
          <cell r="S98">
            <v>2.97</v>
          </cell>
        </row>
        <row r="99">
          <cell r="A99" t="str">
            <v xml:space="preserve">345.00 03           </v>
          </cell>
          <cell r="B99">
            <v>45627</v>
          </cell>
          <cell r="C99" t="str">
            <v xml:space="preserve">   VAR</v>
          </cell>
          <cell r="D99" t="str">
            <v xml:space="preserve">SQ   </v>
          </cell>
          <cell r="E99">
            <v>-7</v>
          </cell>
          <cell r="F99">
            <v>3659112.85</v>
          </cell>
          <cell r="G99">
            <v>1499290</v>
          </cell>
          <cell r="H99">
            <v>2415961</v>
          </cell>
          <cell r="I99">
            <v>161064</v>
          </cell>
          <cell r="J99">
            <v>4.4000000000000004</v>
          </cell>
          <cell r="K99">
            <v>15</v>
          </cell>
          <cell r="L99" t="str">
            <v xml:space="preserve">      </v>
          </cell>
          <cell r="M99" t="str">
            <v xml:space="preserve">     </v>
          </cell>
          <cell r="N99">
            <v>0</v>
          </cell>
          <cell r="O99">
            <v>41</v>
          </cell>
          <cell r="P99">
            <v>16.2</v>
          </cell>
          <cell r="Q99">
            <v>1999625</v>
          </cell>
          <cell r="R99">
            <v>127783</v>
          </cell>
          <cell r="S99">
            <v>3.49</v>
          </cell>
        </row>
        <row r="100">
          <cell r="A100" t="str">
            <v xml:space="preserve">345.00 04           </v>
          </cell>
          <cell r="B100">
            <v>45627</v>
          </cell>
          <cell r="C100" t="str">
            <v xml:space="preserve">   VAR</v>
          </cell>
          <cell r="D100" t="str">
            <v xml:space="preserve">SQ   </v>
          </cell>
          <cell r="E100">
            <v>-8</v>
          </cell>
          <cell r="F100">
            <v>3524519.87</v>
          </cell>
          <cell r="G100">
            <v>1477827</v>
          </cell>
          <cell r="H100">
            <v>2328654</v>
          </cell>
          <cell r="I100">
            <v>155243</v>
          </cell>
          <cell r="J100">
            <v>4.4000000000000004</v>
          </cell>
          <cell r="K100">
            <v>15</v>
          </cell>
          <cell r="L100" t="str">
            <v xml:space="preserve">      </v>
          </cell>
          <cell r="M100" t="str">
            <v xml:space="preserve">     </v>
          </cell>
          <cell r="N100">
            <v>0</v>
          </cell>
          <cell r="O100">
            <v>41.9</v>
          </cell>
          <cell r="P100">
            <v>16.600000000000001</v>
          </cell>
          <cell r="Q100">
            <v>1967353</v>
          </cell>
          <cell r="R100">
            <v>122678</v>
          </cell>
          <cell r="S100">
            <v>3.48</v>
          </cell>
        </row>
        <row r="101">
          <cell r="A101" t="str">
            <v xml:space="preserve">345.00 06           </v>
          </cell>
          <cell r="B101">
            <v>43800</v>
          </cell>
          <cell r="C101" t="str">
            <v xml:space="preserve">   VAR</v>
          </cell>
          <cell r="D101" t="str">
            <v xml:space="preserve">SQ   </v>
          </cell>
          <cell r="E101">
            <v>-15</v>
          </cell>
          <cell r="F101">
            <v>410984.14</v>
          </cell>
          <cell r="G101">
            <v>98686</v>
          </cell>
          <cell r="H101">
            <v>373946</v>
          </cell>
          <cell r="I101">
            <v>37395</v>
          </cell>
          <cell r="J101">
            <v>9.1</v>
          </cell>
          <cell r="K101">
            <v>10</v>
          </cell>
          <cell r="L101" t="str">
            <v xml:space="preserve">      </v>
          </cell>
          <cell r="M101" t="str">
            <v xml:space="preserve">     </v>
          </cell>
          <cell r="N101">
            <v>0</v>
          </cell>
          <cell r="O101">
            <v>24</v>
          </cell>
          <cell r="P101">
            <v>14.7</v>
          </cell>
          <cell r="Q101">
            <v>268431</v>
          </cell>
          <cell r="R101">
            <v>20416</v>
          </cell>
          <cell r="S101">
            <v>4.97</v>
          </cell>
        </row>
        <row r="102">
          <cell r="A102" t="str">
            <v xml:space="preserve">345.00 09           </v>
          </cell>
          <cell r="B102">
            <v>48183</v>
          </cell>
          <cell r="C102" t="str">
            <v xml:space="preserve">   VAR</v>
          </cell>
          <cell r="D102" t="str">
            <v xml:space="preserve">SQ   </v>
          </cell>
          <cell r="E102">
            <v>-3</v>
          </cell>
          <cell r="F102">
            <v>28766716.109999999</v>
          </cell>
          <cell r="G102">
            <v>14571192</v>
          </cell>
          <cell r="H102">
            <v>15058527</v>
          </cell>
          <cell r="I102">
            <v>684479</v>
          </cell>
          <cell r="J102">
            <v>2.38</v>
          </cell>
          <cell r="K102">
            <v>22</v>
          </cell>
          <cell r="L102" t="str">
            <v xml:space="preserve">      </v>
          </cell>
          <cell r="M102" t="str">
            <v xml:space="preserve">     </v>
          </cell>
          <cell r="N102">
            <v>0</v>
          </cell>
          <cell r="O102">
            <v>50.7</v>
          </cell>
          <cell r="P102">
            <v>13.7</v>
          </cell>
          <cell r="Q102">
            <v>11359719</v>
          </cell>
          <cell r="R102">
            <v>831353</v>
          </cell>
          <cell r="S102">
            <v>2.89</v>
          </cell>
        </row>
        <row r="103">
          <cell r="A103" t="str">
            <v xml:space="preserve">345.00 12           </v>
          </cell>
          <cell r="B103">
            <v>41609</v>
          </cell>
          <cell r="C103" t="str">
            <v xml:space="preserve">   VAR</v>
          </cell>
          <cell r="D103" t="str">
            <v xml:space="preserve">SQ   </v>
          </cell>
          <cell r="E103">
            <v>-22</v>
          </cell>
          <cell r="F103">
            <v>862904.11</v>
          </cell>
          <cell r="G103">
            <v>884842</v>
          </cell>
          <cell r="H103">
            <v>167901</v>
          </cell>
          <cell r="I103">
            <v>41976</v>
          </cell>
          <cell r="J103">
            <v>4.8600000000000003</v>
          </cell>
          <cell r="K103">
            <v>4</v>
          </cell>
          <cell r="L103" t="str">
            <v xml:space="preserve">      </v>
          </cell>
          <cell r="M103" t="str">
            <v xml:space="preserve">     </v>
          </cell>
          <cell r="N103">
            <v>0</v>
          </cell>
          <cell r="O103">
            <v>102.5</v>
          </cell>
          <cell r="P103">
            <v>26.1</v>
          </cell>
          <cell r="Q103">
            <v>893328</v>
          </cell>
          <cell r="R103">
            <v>39832</v>
          </cell>
          <cell r="S103">
            <v>4.62</v>
          </cell>
        </row>
        <row r="104">
          <cell r="A104" t="str">
            <v xml:space="preserve">345.00 15           </v>
          </cell>
          <cell r="B104">
            <v>44166</v>
          </cell>
          <cell r="C104" t="str">
            <v xml:space="preserve">   VAR</v>
          </cell>
          <cell r="D104" t="str">
            <v xml:space="preserve">SQ   </v>
          </cell>
          <cell r="E104">
            <v>-17</v>
          </cell>
          <cell r="F104">
            <v>568143.43000000005</v>
          </cell>
          <cell r="G104">
            <v>361963</v>
          </cell>
          <cell r="H104">
            <v>302766</v>
          </cell>
          <cell r="I104">
            <v>27523</v>
          </cell>
          <cell r="J104">
            <v>4.84</v>
          </cell>
          <cell r="K104">
            <v>11</v>
          </cell>
          <cell r="L104" t="str">
            <v xml:space="preserve">      </v>
          </cell>
          <cell r="M104" t="str">
            <v xml:space="preserve">     </v>
          </cell>
          <cell r="N104">
            <v>0</v>
          </cell>
          <cell r="O104">
            <v>63.7</v>
          </cell>
          <cell r="P104">
            <v>19.3</v>
          </cell>
          <cell r="Q104">
            <v>420931</v>
          </cell>
          <cell r="R104">
            <v>22162</v>
          </cell>
          <cell r="S104">
            <v>3.9</v>
          </cell>
        </row>
        <row r="105">
          <cell r="A105" t="str">
            <v xml:space="preserve">345.00 16           </v>
          </cell>
          <cell r="B105">
            <v>40513</v>
          </cell>
          <cell r="C105" t="str">
            <v xml:space="preserve">   VAR</v>
          </cell>
          <cell r="D105" t="str">
            <v xml:space="preserve">SQ   </v>
          </cell>
          <cell r="E105">
            <v>-23</v>
          </cell>
          <cell r="F105">
            <v>21868.6</v>
          </cell>
          <cell r="G105">
            <v>42011</v>
          </cell>
          <cell r="H105">
            <v>-15113</v>
          </cell>
          <cell r="I105">
            <v>0</v>
          </cell>
          <cell r="J105">
            <v>0</v>
          </cell>
          <cell r="K105">
            <v>0</v>
          </cell>
          <cell r="L105" t="str">
            <v xml:space="preserve">      </v>
          </cell>
          <cell r="M105" t="str">
            <v xml:space="preserve">     </v>
          </cell>
          <cell r="N105">
            <v>0</v>
          </cell>
          <cell r="O105">
            <v>192.1</v>
          </cell>
          <cell r="P105">
            <v>43.9</v>
          </cell>
          <cell r="Q105">
            <v>26292</v>
          </cell>
          <cell r="R105">
            <v>607</v>
          </cell>
          <cell r="S105">
            <v>2.78</v>
          </cell>
        </row>
        <row r="106">
          <cell r="A106" t="str">
            <v xml:space="preserve">345.00 41           </v>
          </cell>
          <cell r="B106">
            <v>52566</v>
          </cell>
          <cell r="C106" t="str">
            <v xml:space="preserve">   VAR</v>
          </cell>
          <cell r="D106" t="str">
            <v xml:space="preserve">SQ   </v>
          </cell>
          <cell r="E106">
            <v>-2</v>
          </cell>
          <cell r="F106">
            <v>29210347.370000001</v>
          </cell>
          <cell r="G106">
            <v>1616321</v>
          </cell>
          <cell r="H106">
            <v>28178233</v>
          </cell>
          <cell r="I106">
            <v>828771</v>
          </cell>
          <cell r="J106">
            <v>2.84</v>
          </cell>
          <cell r="K106">
            <v>34</v>
          </cell>
          <cell r="L106" t="str">
            <v xml:space="preserve">      </v>
          </cell>
          <cell r="M106" t="str">
            <v xml:space="preserve">     </v>
          </cell>
          <cell r="N106">
            <v>0</v>
          </cell>
          <cell r="O106">
            <v>5.5</v>
          </cell>
          <cell r="P106">
            <v>1.5</v>
          </cell>
          <cell r="Q106">
            <v>1247148</v>
          </cell>
          <cell r="R106">
            <v>840585</v>
          </cell>
          <cell r="S106">
            <v>2.88</v>
          </cell>
        </row>
        <row r="107">
          <cell r="A107" t="str">
            <v xml:space="preserve">346.00 03           </v>
          </cell>
          <cell r="B107">
            <v>45627</v>
          </cell>
          <cell r="C107" t="str">
            <v xml:space="preserve">   VAR</v>
          </cell>
          <cell r="D107" t="str">
            <v xml:space="preserve">SQ   </v>
          </cell>
          <cell r="E107">
            <v>-7</v>
          </cell>
          <cell r="F107">
            <v>317087.42</v>
          </cell>
          <cell r="G107">
            <v>349039</v>
          </cell>
          <cell r="H107">
            <v>-9756</v>
          </cell>
          <cell r="I107">
            <v>0</v>
          </cell>
          <cell r="J107">
            <v>0</v>
          </cell>
          <cell r="K107">
            <v>0</v>
          </cell>
          <cell r="L107" t="str">
            <v xml:space="preserve">      </v>
          </cell>
          <cell r="M107" t="str">
            <v xml:space="preserve">     </v>
          </cell>
          <cell r="N107">
            <v>0</v>
          </cell>
          <cell r="O107">
            <v>110.1</v>
          </cell>
          <cell r="P107">
            <v>14.1</v>
          </cell>
          <cell r="Q107">
            <v>163770</v>
          </cell>
          <cell r="R107">
            <v>11706</v>
          </cell>
          <cell r="S107">
            <v>3.69</v>
          </cell>
        </row>
        <row r="108">
          <cell r="A108" t="str">
            <v xml:space="preserve">346.00 04           </v>
          </cell>
          <cell r="B108">
            <v>45627</v>
          </cell>
          <cell r="C108" t="str">
            <v xml:space="preserve">   VAR</v>
          </cell>
          <cell r="D108" t="str">
            <v xml:space="preserve">SQ   </v>
          </cell>
          <cell r="E108">
            <v>-8</v>
          </cell>
          <cell r="F108">
            <v>336554.97</v>
          </cell>
          <cell r="G108">
            <v>369967</v>
          </cell>
          <cell r="H108">
            <v>-6488</v>
          </cell>
          <cell r="I108">
            <v>0</v>
          </cell>
          <cell r="J108">
            <v>0</v>
          </cell>
          <cell r="K108">
            <v>0</v>
          </cell>
          <cell r="L108" t="str">
            <v xml:space="preserve">      </v>
          </cell>
          <cell r="M108" t="str">
            <v xml:space="preserve">     </v>
          </cell>
          <cell r="N108">
            <v>0</v>
          </cell>
          <cell r="O108">
            <v>109.9</v>
          </cell>
          <cell r="P108">
            <v>13.9</v>
          </cell>
          <cell r="Q108">
            <v>173960</v>
          </cell>
          <cell r="R108">
            <v>12640</v>
          </cell>
          <cell r="S108">
            <v>3.76</v>
          </cell>
        </row>
        <row r="109">
          <cell r="A109" t="str">
            <v xml:space="preserve">346.00 08           </v>
          </cell>
          <cell r="B109">
            <v>50740</v>
          </cell>
          <cell r="C109" t="str">
            <v xml:space="preserve">   VAR</v>
          </cell>
          <cell r="D109" t="str">
            <v xml:space="preserve">SQ   </v>
          </cell>
          <cell r="E109">
            <v>-3</v>
          </cell>
          <cell r="F109">
            <v>195955.51</v>
          </cell>
          <cell r="G109">
            <v>6257</v>
          </cell>
          <cell r="H109">
            <v>195577</v>
          </cell>
          <cell r="I109">
            <v>6744</v>
          </cell>
          <cell r="J109">
            <v>3.44</v>
          </cell>
          <cell r="K109">
            <v>29</v>
          </cell>
          <cell r="L109" t="str">
            <v xml:space="preserve">      </v>
          </cell>
          <cell r="M109" t="str">
            <v xml:space="preserve">     </v>
          </cell>
          <cell r="N109">
            <v>0</v>
          </cell>
          <cell r="O109">
            <v>3.2</v>
          </cell>
          <cell r="P109">
            <v>1.5</v>
          </cell>
          <cell r="Q109">
            <v>9930</v>
          </cell>
          <cell r="R109">
            <v>6620</v>
          </cell>
          <cell r="S109">
            <v>3.38</v>
          </cell>
        </row>
        <row r="110">
          <cell r="A110" t="str">
            <v xml:space="preserve">346.00 09           </v>
          </cell>
          <cell r="B110">
            <v>48183</v>
          </cell>
          <cell r="C110" t="str">
            <v xml:space="preserve">   VAR</v>
          </cell>
          <cell r="D110" t="str">
            <v xml:space="preserve">SQ   </v>
          </cell>
          <cell r="E110">
            <v>-3</v>
          </cell>
          <cell r="F110">
            <v>2454025.48</v>
          </cell>
          <cell r="G110">
            <v>1176965</v>
          </cell>
          <cell r="H110">
            <v>1350680</v>
          </cell>
          <cell r="I110">
            <v>61394</v>
          </cell>
          <cell r="J110">
            <v>2.5</v>
          </cell>
          <cell r="K110">
            <v>22</v>
          </cell>
          <cell r="L110" t="str">
            <v xml:space="preserve">      </v>
          </cell>
          <cell r="M110" t="str">
            <v xml:space="preserve">     </v>
          </cell>
          <cell r="N110">
            <v>0</v>
          </cell>
          <cell r="O110">
            <v>48</v>
          </cell>
          <cell r="P110">
            <v>10.1</v>
          </cell>
          <cell r="Q110">
            <v>794097</v>
          </cell>
          <cell r="R110">
            <v>78810</v>
          </cell>
          <cell r="S110">
            <v>3.21</v>
          </cell>
        </row>
        <row r="111">
          <cell r="A111" t="str">
            <v xml:space="preserve">346.00 41           </v>
          </cell>
          <cell r="B111">
            <v>52566</v>
          </cell>
          <cell r="C111" t="str">
            <v xml:space="preserve">   VAR</v>
          </cell>
          <cell r="D111" t="str">
            <v xml:space="preserve">SQ   </v>
          </cell>
          <cell r="E111">
            <v>-2</v>
          </cell>
          <cell r="F111">
            <v>29810396.379999999</v>
          </cell>
          <cell r="G111">
            <v>1043838</v>
          </cell>
          <cell r="H111">
            <v>29362766</v>
          </cell>
          <cell r="I111">
            <v>863611</v>
          </cell>
          <cell r="J111">
            <v>2.9</v>
          </cell>
          <cell r="K111">
            <v>34</v>
          </cell>
          <cell r="L111" t="str">
            <v xml:space="preserve">      </v>
          </cell>
          <cell r="M111" t="str">
            <v xml:space="preserve">     </v>
          </cell>
          <cell r="N111">
            <v>0</v>
          </cell>
          <cell r="O111">
            <v>3.5</v>
          </cell>
          <cell r="P111">
            <v>1.5</v>
          </cell>
          <cell r="Q111">
            <v>1286199</v>
          </cell>
          <cell r="R111">
            <v>857466</v>
          </cell>
          <cell r="S111">
            <v>2.88</v>
          </cell>
        </row>
        <row r="112">
          <cell r="A112" t="str">
            <v xml:space="preserve">346.00 91           </v>
          </cell>
          <cell r="B112">
            <v>48549</v>
          </cell>
          <cell r="C112" t="str">
            <v xml:space="preserve">   VAR</v>
          </cell>
          <cell r="D112" t="str">
            <v xml:space="preserve">SQ   </v>
          </cell>
          <cell r="E112">
            <v>0</v>
          </cell>
          <cell r="F112">
            <v>1535273.72</v>
          </cell>
          <cell r="G112">
            <v>91321</v>
          </cell>
          <cell r="H112">
            <v>1443952</v>
          </cell>
          <cell r="I112">
            <v>62781</v>
          </cell>
          <cell r="J112">
            <v>4.09</v>
          </cell>
          <cell r="K112">
            <v>23</v>
          </cell>
          <cell r="L112" t="str">
            <v xml:space="preserve">      </v>
          </cell>
          <cell r="M112" t="str">
            <v xml:space="preserve">     </v>
          </cell>
          <cell r="N112">
            <v>0</v>
          </cell>
          <cell r="O112">
            <v>5.9</v>
          </cell>
          <cell r="P112">
            <v>2</v>
          </cell>
          <cell r="Q112">
            <v>123566</v>
          </cell>
          <cell r="R112">
            <v>61352</v>
          </cell>
          <cell r="S112">
            <v>4</v>
          </cell>
        </row>
        <row r="113">
          <cell r="A113" t="str">
            <v xml:space="preserve">347.00 04           </v>
          </cell>
          <cell r="B113" t="str">
            <v xml:space="preserve">       </v>
          </cell>
          <cell r="C113">
            <v>0</v>
          </cell>
          <cell r="D113" t="str">
            <v xml:space="preserve">ND   </v>
          </cell>
          <cell r="E113">
            <v>0</v>
          </cell>
          <cell r="F113">
            <v>-15159.95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 t="str">
            <v xml:space="preserve">      </v>
          </cell>
          <cell r="M113" t="str">
            <v xml:space="preserve">     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A114" t="str">
            <v xml:space="preserve">347.00 12           </v>
          </cell>
          <cell r="B114" t="str">
            <v xml:space="preserve">       </v>
          </cell>
          <cell r="C114">
            <v>0</v>
          </cell>
          <cell r="D114" t="str">
            <v xml:space="preserve">ND   </v>
          </cell>
          <cell r="E114">
            <v>0</v>
          </cell>
          <cell r="F114">
            <v>389959.73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 xml:space="preserve">      </v>
          </cell>
          <cell r="M114" t="str">
            <v xml:space="preserve">     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A115">
            <v>350.1</v>
          </cell>
          <cell r="B115" t="str">
            <v xml:space="preserve">       </v>
          </cell>
          <cell r="C115">
            <v>0</v>
          </cell>
          <cell r="D115" t="str">
            <v xml:space="preserve">ND   </v>
          </cell>
          <cell r="E115">
            <v>0</v>
          </cell>
          <cell r="F115">
            <v>4097963.75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 t="str">
            <v xml:space="preserve">      </v>
          </cell>
          <cell r="M115" t="str">
            <v xml:space="preserve">     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A116">
            <v>350.2</v>
          </cell>
          <cell r="B116" t="str">
            <v xml:space="preserve">       </v>
          </cell>
          <cell r="C116">
            <v>70</v>
          </cell>
          <cell r="D116" t="str">
            <v xml:space="preserve">R4   </v>
          </cell>
          <cell r="E116">
            <v>0</v>
          </cell>
          <cell r="F116">
            <v>41261621.789999999</v>
          </cell>
          <cell r="G116">
            <v>6816027</v>
          </cell>
          <cell r="H116">
            <v>34445594</v>
          </cell>
          <cell r="I116">
            <v>576211</v>
          </cell>
          <cell r="J116">
            <v>1.4</v>
          </cell>
          <cell r="K116">
            <v>59.8</v>
          </cell>
          <cell r="L116" t="str">
            <v xml:space="preserve">      </v>
          </cell>
          <cell r="M116" t="str">
            <v xml:space="preserve">     </v>
          </cell>
          <cell r="N116">
            <v>0</v>
          </cell>
          <cell r="O116">
            <v>16.5</v>
          </cell>
          <cell r="P116">
            <v>10.5</v>
          </cell>
          <cell r="Q116">
            <v>6137303</v>
          </cell>
          <cell r="R116">
            <v>590041</v>
          </cell>
          <cell r="S116">
            <v>1.43</v>
          </cell>
        </row>
        <row r="117">
          <cell r="A117">
            <v>352</v>
          </cell>
          <cell r="B117" t="str">
            <v xml:space="preserve">       </v>
          </cell>
          <cell r="C117">
            <v>55</v>
          </cell>
          <cell r="D117" t="str">
            <v xml:space="preserve">R4   </v>
          </cell>
          <cell r="E117">
            <v>-5</v>
          </cell>
          <cell r="F117">
            <v>19597670.98</v>
          </cell>
          <cell r="G117">
            <v>2769964</v>
          </cell>
          <cell r="H117">
            <v>17807589</v>
          </cell>
          <cell r="I117">
            <v>391921</v>
          </cell>
          <cell r="J117">
            <v>2</v>
          </cell>
          <cell r="K117">
            <v>45.4</v>
          </cell>
          <cell r="L117" t="str">
            <v xml:space="preserve">      </v>
          </cell>
          <cell r="M117" t="str">
            <v xml:space="preserve">     </v>
          </cell>
          <cell r="N117">
            <v>0</v>
          </cell>
          <cell r="O117">
            <v>14.1</v>
          </cell>
          <cell r="P117">
            <v>9.1999999999999993</v>
          </cell>
          <cell r="Q117">
            <v>3371738</v>
          </cell>
          <cell r="R117">
            <v>374512</v>
          </cell>
          <cell r="S117">
            <v>1.91</v>
          </cell>
        </row>
        <row r="118">
          <cell r="A118">
            <v>353</v>
          </cell>
          <cell r="B118" t="str">
            <v xml:space="preserve">       </v>
          </cell>
          <cell r="C118">
            <v>65</v>
          </cell>
          <cell r="D118" t="str">
            <v xml:space="preserve">R3   </v>
          </cell>
          <cell r="E118">
            <v>-5</v>
          </cell>
          <cell r="F118">
            <v>209574159.16999999</v>
          </cell>
          <cell r="G118">
            <v>73927522</v>
          </cell>
          <cell r="H118">
            <v>146125345</v>
          </cell>
          <cell r="I118">
            <v>2675729</v>
          </cell>
          <cell r="J118">
            <v>1.28</v>
          </cell>
          <cell r="K118">
            <v>54.6</v>
          </cell>
          <cell r="L118" t="str">
            <v xml:space="preserve">      </v>
          </cell>
          <cell r="M118" t="str">
            <v xml:space="preserve">     </v>
          </cell>
          <cell r="N118">
            <v>0</v>
          </cell>
          <cell r="O118">
            <v>35.299999999999997</v>
          </cell>
          <cell r="P118">
            <v>13.8</v>
          </cell>
          <cell r="Q118">
            <v>44287895</v>
          </cell>
          <cell r="R118">
            <v>3388814</v>
          </cell>
          <cell r="S118">
            <v>1.62</v>
          </cell>
        </row>
        <row r="119">
          <cell r="A119">
            <v>354</v>
          </cell>
          <cell r="B119" t="str">
            <v xml:space="preserve">       </v>
          </cell>
          <cell r="C119">
            <v>65</v>
          </cell>
          <cell r="D119" t="str">
            <v xml:space="preserve">R3   </v>
          </cell>
          <cell r="E119">
            <v>-5</v>
          </cell>
          <cell r="F119">
            <v>130072345.33</v>
          </cell>
          <cell r="G119">
            <v>33282587</v>
          </cell>
          <cell r="H119">
            <v>103293376</v>
          </cell>
          <cell r="I119">
            <v>1950450</v>
          </cell>
          <cell r="J119">
            <v>1.5</v>
          </cell>
          <cell r="K119">
            <v>53</v>
          </cell>
          <cell r="L119" t="str">
            <v xml:space="preserve">      </v>
          </cell>
          <cell r="M119" t="str">
            <v xml:space="preserve">     </v>
          </cell>
          <cell r="N119">
            <v>0</v>
          </cell>
          <cell r="O119">
            <v>25.6</v>
          </cell>
          <cell r="P119">
            <v>13.2</v>
          </cell>
          <cell r="Q119">
            <v>26501665</v>
          </cell>
          <cell r="R119">
            <v>2103270</v>
          </cell>
          <cell r="S119">
            <v>1.62</v>
          </cell>
        </row>
        <row r="120">
          <cell r="A120">
            <v>355</v>
          </cell>
          <cell r="B120" t="str">
            <v xml:space="preserve">       </v>
          </cell>
          <cell r="C120">
            <v>70</v>
          </cell>
          <cell r="D120" t="str">
            <v xml:space="preserve">R3   </v>
          </cell>
          <cell r="E120">
            <v>-40</v>
          </cell>
          <cell r="F120">
            <v>72328772.120000005</v>
          </cell>
          <cell r="G120">
            <v>24473699</v>
          </cell>
          <cell r="H120">
            <v>76786581</v>
          </cell>
          <cell r="I120">
            <v>1380599</v>
          </cell>
          <cell r="J120">
            <v>1.91</v>
          </cell>
          <cell r="K120">
            <v>55.6</v>
          </cell>
          <cell r="L120" t="str">
            <v xml:space="preserve">      </v>
          </cell>
          <cell r="M120" t="str">
            <v xml:space="preserve">     </v>
          </cell>
          <cell r="N120">
            <v>0</v>
          </cell>
          <cell r="O120">
            <v>33.799999999999997</v>
          </cell>
          <cell r="P120">
            <v>15.9</v>
          </cell>
          <cell r="Q120">
            <v>21661787</v>
          </cell>
          <cell r="R120">
            <v>1448022</v>
          </cell>
          <cell r="S120">
            <v>2</v>
          </cell>
        </row>
        <row r="121">
          <cell r="A121">
            <v>356</v>
          </cell>
          <cell r="B121" t="str">
            <v xml:space="preserve">       </v>
          </cell>
          <cell r="C121">
            <v>65</v>
          </cell>
          <cell r="D121" t="str">
            <v xml:space="preserve">R4   </v>
          </cell>
          <cell r="E121">
            <v>-25</v>
          </cell>
          <cell r="F121">
            <v>143905075.56999999</v>
          </cell>
          <cell r="G121">
            <v>50343774</v>
          </cell>
          <cell r="H121">
            <v>129537574</v>
          </cell>
          <cell r="I121">
            <v>2511535</v>
          </cell>
          <cell r="J121">
            <v>1.75</v>
          </cell>
          <cell r="K121">
            <v>51.6</v>
          </cell>
          <cell r="L121" t="str">
            <v xml:space="preserve">      </v>
          </cell>
          <cell r="M121" t="str">
            <v xml:space="preserve">     </v>
          </cell>
          <cell r="N121">
            <v>0</v>
          </cell>
          <cell r="O121">
            <v>35</v>
          </cell>
          <cell r="P121">
            <v>14.9</v>
          </cell>
          <cell r="Q121">
            <v>40479306</v>
          </cell>
          <cell r="R121">
            <v>2770173</v>
          </cell>
          <cell r="S121">
            <v>1.93</v>
          </cell>
        </row>
        <row r="122">
          <cell r="A122">
            <v>357</v>
          </cell>
          <cell r="B122" t="str">
            <v xml:space="preserve">       </v>
          </cell>
          <cell r="C122">
            <v>60</v>
          </cell>
          <cell r="D122" t="str">
            <v xml:space="preserve">S4   </v>
          </cell>
          <cell r="E122">
            <v>0</v>
          </cell>
          <cell r="F122">
            <v>18517074.940000001</v>
          </cell>
          <cell r="G122">
            <v>1649386</v>
          </cell>
          <cell r="H122">
            <v>16867688</v>
          </cell>
          <cell r="I122">
            <v>311301</v>
          </cell>
          <cell r="J122">
            <v>1.68</v>
          </cell>
          <cell r="K122">
            <v>54.2</v>
          </cell>
          <cell r="L122" t="str">
            <v xml:space="preserve">      </v>
          </cell>
          <cell r="M122" t="str">
            <v xml:space="preserve">     </v>
          </cell>
          <cell r="N122">
            <v>0</v>
          </cell>
          <cell r="O122">
            <v>8.9</v>
          </cell>
          <cell r="P122">
            <v>5.7</v>
          </cell>
          <cell r="Q122">
            <v>1771289</v>
          </cell>
          <cell r="R122">
            <v>309235</v>
          </cell>
          <cell r="S122">
            <v>1.67</v>
          </cell>
        </row>
        <row r="123">
          <cell r="A123">
            <v>358</v>
          </cell>
          <cell r="B123" t="str">
            <v xml:space="preserve">       </v>
          </cell>
          <cell r="C123">
            <v>50</v>
          </cell>
          <cell r="D123" t="str">
            <v xml:space="preserve">S3   </v>
          </cell>
          <cell r="E123">
            <v>0</v>
          </cell>
          <cell r="F123">
            <v>15781549.84</v>
          </cell>
          <cell r="G123">
            <v>2581524</v>
          </cell>
          <cell r="H123">
            <v>13200025</v>
          </cell>
          <cell r="I123">
            <v>305674</v>
          </cell>
          <cell r="J123">
            <v>1.94</v>
          </cell>
          <cell r="K123">
            <v>43.2</v>
          </cell>
          <cell r="L123" t="str">
            <v xml:space="preserve">      </v>
          </cell>
          <cell r="M123" t="str">
            <v xml:space="preserve">     </v>
          </cell>
          <cell r="N123">
            <v>0</v>
          </cell>
          <cell r="O123">
            <v>16.399999999999999</v>
          </cell>
          <cell r="P123">
            <v>7</v>
          </cell>
          <cell r="Q123">
            <v>2194436</v>
          </cell>
          <cell r="R123">
            <v>315631</v>
          </cell>
          <cell r="S123">
            <v>2</v>
          </cell>
        </row>
        <row r="124">
          <cell r="A124">
            <v>359</v>
          </cell>
          <cell r="B124" t="str">
            <v xml:space="preserve">       </v>
          </cell>
          <cell r="C124">
            <v>70</v>
          </cell>
          <cell r="D124" t="str">
            <v xml:space="preserve">R4   </v>
          </cell>
          <cell r="E124">
            <v>0</v>
          </cell>
          <cell r="F124">
            <v>383111.54</v>
          </cell>
          <cell r="G124">
            <v>243087</v>
          </cell>
          <cell r="H124">
            <v>140024</v>
          </cell>
          <cell r="I124">
            <v>4347</v>
          </cell>
          <cell r="J124">
            <v>1.1299999999999999</v>
          </cell>
          <cell r="K124">
            <v>32.200000000000003</v>
          </cell>
          <cell r="L124" t="str">
            <v xml:space="preserve">      </v>
          </cell>
          <cell r="M124" t="str">
            <v xml:space="preserve">     </v>
          </cell>
          <cell r="N124">
            <v>0</v>
          </cell>
          <cell r="O124">
            <v>63.5</v>
          </cell>
          <cell r="P124">
            <v>40.4</v>
          </cell>
          <cell r="Q124">
            <v>211406</v>
          </cell>
          <cell r="R124">
            <v>5479</v>
          </cell>
          <cell r="S124">
            <v>1.43</v>
          </cell>
        </row>
        <row r="125">
          <cell r="A125">
            <v>360.1</v>
          </cell>
          <cell r="B125" t="str">
            <v xml:space="preserve">       </v>
          </cell>
          <cell r="C125">
            <v>0</v>
          </cell>
          <cell r="D125" t="str">
            <v xml:space="preserve">ND   </v>
          </cell>
          <cell r="E125">
            <v>0</v>
          </cell>
          <cell r="F125">
            <v>4278623.82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 t="str">
            <v xml:space="preserve">      </v>
          </cell>
          <cell r="M125" t="str">
            <v xml:space="preserve">     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A126">
            <v>360.2</v>
          </cell>
          <cell r="B126" t="str">
            <v xml:space="preserve">       </v>
          </cell>
          <cell r="C126">
            <v>65</v>
          </cell>
          <cell r="D126" t="str">
            <v xml:space="preserve">R4   </v>
          </cell>
          <cell r="E126">
            <v>0</v>
          </cell>
          <cell r="F126">
            <v>12483904.359999999</v>
          </cell>
          <cell r="G126">
            <v>3481022</v>
          </cell>
          <cell r="H126">
            <v>9002881</v>
          </cell>
          <cell r="I126">
            <v>167427</v>
          </cell>
          <cell r="J126">
            <v>1.34</v>
          </cell>
          <cell r="K126">
            <v>53.8</v>
          </cell>
          <cell r="L126" t="str">
            <v xml:space="preserve">      </v>
          </cell>
          <cell r="M126" t="str">
            <v xml:space="preserve">     </v>
          </cell>
          <cell r="N126">
            <v>0</v>
          </cell>
          <cell r="O126">
            <v>27.9</v>
          </cell>
          <cell r="P126">
            <v>14.6</v>
          </cell>
          <cell r="Q126">
            <v>2718461</v>
          </cell>
          <cell r="R126">
            <v>192252</v>
          </cell>
          <cell r="S126">
            <v>1.54</v>
          </cell>
        </row>
        <row r="127">
          <cell r="A127">
            <v>361</v>
          </cell>
          <cell r="B127" t="str">
            <v xml:space="preserve">       </v>
          </cell>
          <cell r="C127">
            <v>55</v>
          </cell>
          <cell r="D127" t="str">
            <v xml:space="preserve">R3   </v>
          </cell>
          <cell r="E127">
            <v>-5</v>
          </cell>
          <cell r="F127">
            <v>2860857.97</v>
          </cell>
          <cell r="G127">
            <v>704275</v>
          </cell>
          <cell r="H127">
            <v>2299626</v>
          </cell>
          <cell r="I127">
            <v>53512</v>
          </cell>
          <cell r="J127">
            <v>1.87</v>
          </cell>
          <cell r="K127">
            <v>43</v>
          </cell>
          <cell r="L127" t="str">
            <v xml:space="preserve">      </v>
          </cell>
          <cell r="M127" t="str">
            <v xml:space="preserve">     </v>
          </cell>
          <cell r="N127">
            <v>0</v>
          </cell>
          <cell r="O127">
            <v>24.6</v>
          </cell>
          <cell r="P127">
            <v>14.2</v>
          </cell>
          <cell r="Q127">
            <v>683058</v>
          </cell>
          <cell r="R127">
            <v>54671</v>
          </cell>
          <cell r="S127">
            <v>1.91</v>
          </cell>
        </row>
        <row r="128">
          <cell r="A128">
            <v>362</v>
          </cell>
          <cell r="B128" t="str">
            <v xml:space="preserve">       </v>
          </cell>
          <cell r="C128">
            <v>55</v>
          </cell>
          <cell r="D128" t="str">
            <v xml:space="preserve">R4   </v>
          </cell>
          <cell r="E128">
            <v>-10</v>
          </cell>
          <cell r="F128">
            <v>193361744.30000001</v>
          </cell>
          <cell r="G128">
            <v>76942088</v>
          </cell>
          <cell r="H128">
            <v>135755828</v>
          </cell>
          <cell r="I128">
            <v>3198076</v>
          </cell>
          <cell r="J128">
            <v>1.65</v>
          </cell>
          <cell r="K128">
            <v>42.4</v>
          </cell>
          <cell r="L128" t="str">
            <v xml:space="preserve">      </v>
          </cell>
          <cell r="M128" t="str">
            <v xml:space="preserve">     </v>
          </cell>
          <cell r="N128">
            <v>0</v>
          </cell>
          <cell r="O128">
            <v>39.799999999999997</v>
          </cell>
          <cell r="P128">
            <v>16.100000000000001</v>
          </cell>
          <cell r="Q128">
            <v>59257084</v>
          </cell>
          <cell r="R128">
            <v>3837247</v>
          </cell>
          <cell r="S128">
            <v>1.98</v>
          </cell>
        </row>
        <row r="129">
          <cell r="A129">
            <v>364</v>
          </cell>
          <cell r="B129" t="str">
            <v xml:space="preserve">       </v>
          </cell>
          <cell r="C129">
            <v>65</v>
          </cell>
          <cell r="D129" t="str">
            <v xml:space="preserve">R1   </v>
          </cell>
          <cell r="E129">
            <v>-40</v>
          </cell>
          <cell r="F129">
            <v>168981885.21000001</v>
          </cell>
          <cell r="G129">
            <v>80252894</v>
          </cell>
          <cell r="H129">
            <v>156321746</v>
          </cell>
          <cell r="I129">
            <v>2877556</v>
          </cell>
          <cell r="J129">
            <v>1.7</v>
          </cell>
          <cell r="K129">
            <v>54.3</v>
          </cell>
          <cell r="L129" t="str">
            <v xml:space="preserve">      </v>
          </cell>
          <cell r="M129" t="str">
            <v xml:space="preserve">     </v>
          </cell>
          <cell r="N129">
            <v>0</v>
          </cell>
          <cell r="O129">
            <v>47.5</v>
          </cell>
          <cell r="P129">
            <v>17.899999999999999</v>
          </cell>
          <cell r="Q129">
            <v>45658994</v>
          </cell>
          <cell r="R129">
            <v>3643249</v>
          </cell>
          <cell r="S129">
            <v>2.16</v>
          </cell>
        </row>
        <row r="130">
          <cell r="A130">
            <v>365</v>
          </cell>
          <cell r="B130" t="str">
            <v xml:space="preserve">       </v>
          </cell>
          <cell r="C130">
            <v>55</v>
          </cell>
          <cell r="D130" t="str">
            <v xml:space="preserve">R3   </v>
          </cell>
          <cell r="E130">
            <v>-70</v>
          </cell>
          <cell r="F130">
            <v>146416354.47</v>
          </cell>
          <cell r="G130">
            <v>97463349</v>
          </cell>
          <cell r="H130">
            <v>151444454</v>
          </cell>
          <cell r="I130">
            <v>3988501</v>
          </cell>
          <cell r="J130">
            <v>2.72</v>
          </cell>
          <cell r="K130">
            <v>38</v>
          </cell>
          <cell r="L130" t="str">
            <v xml:space="preserve">      </v>
          </cell>
          <cell r="M130" t="str">
            <v xml:space="preserve">     </v>
          </cell>
          <cell r="N130">
            <v>0</v>
          </cell>
          <cell r="O130">
            <v>66.599999999999994</v>
          </cell>
          <cell r="P130">
            <v>20.2</v>
          </cell>
          <cell r="Q130">
            <v>83600593</v>
          </cell>
          <cell r="R130">
            <v>4530122</v>
          </cell>
          <cell r="S130">
            <v>3.09</v>
          </cell>
        </row>
        <row r="131">
          <cell r="A131">
            <v>366</v>
          </cell>
          <cell r="B131" t="str">
            <v xml:space="preserve">       </v>
          </cell>
          <cell r="C131">
            <v>65</v>
          </cell>
          <cell r="D131" t="str">
            <v xml:space="preserve">R4   </v>
          </cell>
          <cell r="E131">
            <v>-75</v>
          </cell>
          <cell r="F131">
            <v>84847061.540000007</v>
          </cell>
          <cell r="G131">
            <v>31361100</v>
          </cell>
          <cell r="H131">
            <v>117121258</v>
          </cell>
          <cell r="I131">
            <v>2517343</v>
          </cell>
          <cell r="J131">
            <v>2.97</v>
          </cell>
          <cell r="K131">
            <v>46.5</v>
          </cell>
          <cell r="L131" t="str">
            <v xml:space="preserve">      </v>
          </cell>
          <cell r="M131" t="str">
            <v xml:space="preserve">     </v>
          </cell>
          <cell r="N131">
            <v>0</v>
          </cell>
          <cell r="O131">
            <v>37</v>
          </cell>
          <cell r="P131">
            <v>18</v>
          </cell>
          <cell r="Q131">
            <v>40588103</v>
          </cell>
          <cell r="R131">
            <v>2286628</v>
          </cell>
          <cell r="S131">
            <v>2.69</v>
          </cell>
        </row>
        <row r="132">
          <cell r="A132">
            <v>367</v>
          </cell>
          <cell r="B132" t="str">
            <v xml:space="preserve">       </v>
          </cell>
          <cell r="C132">
            <v>65</v>
          </cell>
          <cell r="D132" t="str">
            <v xml:space="preserve">R4   </v>
          </cell>
          <cell r="E132">
            <v>-75</v>
          </cell>
          <cell r="F132">
            <v>338861548.50999999</v>
          </cell>
          <cell r="G132">
            <v>108835834</v>
          </cell>
          <cell r="H132">
            <v>484171877</v>
          </cell>
          <cell r="I132">
            <v>8915320</v>
          </cell>
          <cell r="J132">
            <v>2.63</v>
          </cell>
          <cell r="K132">
            <v>54.3</v>
          </cell>
          <cell r="L132" t="str">
            <v xml:space="preserve">      </v>
          </cell>
          <cell r="M132" t="str">
            <v xml:space="preserve">     </v>
          </cell>
          <cell r="N132">
            <v>0</v>
          </cell>
          <cell r="O132">
            <v>32.1</v>
          </cell>
          <cell r="P132">
            <v>11.1</v>
          </cell>
          <cell r="Q132">
            <v>99791094</v>
          </cell>
          <cell r="R132">
            <v>9132319</v>
          </cell>
          <cell r="S132">
            <v>2.7</v>
          </cell>
        </row>
        <row r="133">
          <cell r="A133">
            <v>368</v>
          </cell>
          <cell r="B133" t="str">
            <v xml:space="preserve">       </v>
          </cell>
          <cell r="C133">
            <v>50</v>
          </cell>
          <cell r="D133" t="str">
            <v xml:space="preserve">R0.5 </v>
          </cell>
          <cell r="E133">
            <v>-5</v>
          </cell>
          <cell r="F133">
            <v>181784638.38999999</v>
          </cell>
          <cell r="G133">
            <v>63158527</v>
          </cell>
          <cell r="H133">
            <v>127715344</v>
          </cell>
          <cell r="I133">
            <v>3004804</v>
          </cell>
          <cell r="J133">
            <v>1.65</v>
          </cell>
          <cell r="K133">
            <v>42.5</v>
          </cell>
          <cell r="L133" t="str">
            <v xml:space="preserve">      </v>
          </cell>
          <cell r="M133" t="str">
            <v xml:space="preserve">     </v>
          </cell>
          <cell r="N133">
            <v>0</v>
          </cell>
          <cell r="O133">
            <v>34.700000000000003</v>
          </cell>
          <cell r="P133">
            <v>15.5</v>
          </cell>
          <cell r="Q133">
            <v>35454412</v>
          </cell>
          <cell r="R133">
            <v>3817477</v>
          </cell>
          <cell r="S133">
            <v>2.1</v>
          </cell>
        </row>
        <row r="134">
          <cell r="A134">
            <v>369</v>
          </cell>
          <cell r="B134" t="str">
            <v xml:space="preserve">       </v>
          </cell>
          <cell r="C134">
            <v>60</v>
          </cell>
          <cell r="D134" t="str">
            <v xml:space="preserve">R2   </v>
          </cell>
          <cell r="E134">
            <v>-25</v>
          </cell>
          <cell r="F134">
            <v>124384395.28</v>
          </cell>
          <cell r="G134">
            <v>67921780</v>
          </cell>
          <cell r="H134">
            <v>87558717</v>
          </cell>
          <cell r="I134">
            <v>1690427</v>
          </cell>
          <cell r="J134">
            <v>1.36</v>
          </cell>
          <cell r="K134">
            <v>51.8</v>
          </cell>
          <cell r="L134" t="str">
            <v xml:space="preserve">      </v>
          </cell>
          <cell r="M134" t="str">
            <v xml:space="preserve">     </v>
          </cell>
          <cell r="N134">
            <v>0</v>
          </cell>
          <cell r="O134">
            <v>54.6</v>
          </cell>
          <cell r="P134">
            <v>14.4</v>
          </cell>
          <cell r="Q134">
            <v>31604434</v>
          </cell>
          <cell r="R134">
            <v>2596524</v>
          </cell>
          <cell r="S134">
            <v>2.09</v>
          </cell>
        </row>
        <row r="135">
          <cell r="A135">
            <v>370</v>
          </cell>
          <cell r="B135" t="str">
            <v xml:space="preserve">       </v>
          </cell>
          <cell r="C135">
            <v>30</v>
          </cell>
          <cell r="D135" t="str">
            <v xml:space="preserve">R0.5 </v>
          </cell>
          <cell r="E135">
            <v>0</v>
          </cell>
          <cell r="F135">
            <v>43035626.130000003</v>
          </cell>
          <cell r="G135">
            <v>13423035</v>
          </cell>
          <cell r="H135">
            <v>29612591</v>
          </cell>
          <cell r="I135">
            <v>1287757</v>
          </cell>
          <cell r="J135">
            <v>2.99</v>
          </cell>
          <cell r="K135">
            <v>23</v>
          </cell>
          <cell r="L135" t="str">
            <v xml:space="preserve">      </v>
          </cell>
          <cell r="M135" t="str">
            <v xml:space="preserve">     </v>
          </cell>
          <cell r="N135">
            <v>0</v>
          </cell>
          <cell r="O135">
            <v>31.2</v>
          </cell>
          <cell r="P135">
            <v>13</v>
          </cell>
          <cell r="Q135">
            <v>10971500</v>
          </cell>
          <cell r="R135">
            <v>1431305</v>
          </cell>
          <cell r="S135">
            <v>3.33</v>
          </cell>
        </row>
        <row r="136">
          <cell r="A136">
            <v>371</v>
          </cell>
          <cell r="B136" t="str">
            <v xml:space="preserve">       </v>
          </cell>
          <cell r="C136">
            <v>35</v>
          </cell>
          <cell r="D136" t="str">
            <v xml:space="preserve">R2   </v>
          </cell>
          <cell r="E136">
            <v>-20</v>
          </cell>
          <cell r="F136">
            <v>8594524.8000000007</v>
          </cell>
          <cell r="G136">
            <v>8204052</v>
          </cell>
          <cell r="H136">
            <v>2109379</v>
          </cell>
          <cell r="I136">
            <v>87146</v>
          </cell>
          <cell r="J136">
            <v>1.01</v>
          </cell>
          <cell r="K136">
            <v>24.2</v>
          </cell>
          <cell r="L136" t="str">
            <v xml:space="preserve">      </v>
          </cell>
          <cell r="M136" t="str">
            <v xml:space="preserve">     </v>
          </cell>
          <cell r="N136">
            <v>0</v>
          </cell>
          <cell r="O136">
            <v>95.5</v>
          </cell>
          <cell r="P136">
            <v>23.3</v>
          </cell>
          <cell r="Q136">
            <v>5251611</v>
          </cell>
          <cell r="R136">
            <v>294964</v>
          </cell>
          <cell r="S136">
            <v>3.43</v>
          </cell>
        </row>
        <row r="137">
          <cell r="A137">
            <v>373</v>
          </cell>
          <cell r="B137" t="str">
            <v xml:space="preserve">       </v>
          </cell>
          <cell r="C137">
            <v>50</v>
          </cell>
          <cell r="D137" t="str">
            <v xml:space="preserve">R2   </v>
          </cell>
          <cell r="E137">
            <v>-50</v>
          </cell>
          <cell r="F137">
            <v>35486057.509999998</v>
          </cell>
          <cell r="G137">
            <v>11585812</v>
          </cell>
          <cell r="H137">
            <v>41643277</v>
          </cell>
          <cell r="I137">
            <v>1076372</v>
          </cell>
          <cell r="J137">
            <v>3.03</v>
          </cell>
          <cell r="K137">
            <v>38.700000000000003</v>
          </cell>
          <cell r="L137" t="str">
            <v xml:space="preserve">      </v>
          </cell>
          <cell r="M137" t="str">
            <v xml:space="preserve">     </v>
          </cell>
          <cell r="N137">
            <v>0</v>
          </cell>
          <cell r="O137">
            <v>32.6</v>
          </cell>
          <cell r="P137">
            <v>13.5</v>
          </cell>
          <cell r="Q137">
            <v>11918061</v>
          </cell>
          <cell r="R137">
            <v>1064582</v>
          </cell>
          <cell r="S137">
            <v>3</v>
          </cell>
        </row>
        <row r="138">
          <cell r="A138">
            <v>374</v>
          </cell>
          <cell r="B138" t="str">
            <v xml:space="preserve">       </v>
          </cell>
          <cell r="C138">
            <v>0</v>
          </cell>
          <cell r="D138" t="str">
            <v xml:space="preserve">ND   </v>
          </cell>
          <cell r="E138">
            <v>0</v>
          </cell>
          <cell r="F138">
            <v>299080.78999999998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 xml:space="preserve">      </v>
          </cell>
          <cell r="M138" t="str">
            <v xml:space="preserve">     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A139">
            <v>389.1</v>
          </cell>
          <cell r="B139" t="str">
            <v xml:space="preserve">       </v>
          </cell>
          <cell r="C139">
            <v>0</v>
          </cell>
          <cell r="D139" t="str">
            <v xml:space="preserve">ND   </v>
          </cell>
          <cell r="E139">
            <v>0</v>
          </cell>
          <cell r="F139">
            <v>1225147.72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 xml:space="preserve">      </v>
          </cell>
          <cell r="M139" t="str">
            <v xml:space="preserve">     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A140">
            <v>389.2</v>
          </cell>
          <cell r="B140" t="str">
            <v xml:space="preserve">       </v>
          </cell>
          <cell r="C140">
            <v>65</v>
          </cell>
          <cell r="D140" t="str">
            <v xml:space="preserve">R4   </v>
          </cell>
          <cell r="E140">
            <v>0</v>
          </cell>
          <cell r="F140">
            <v>259772.45</v>
          </cell>
          <cell r="G140">
            <v>33526</v>
          </cell>
          <cell r="H140">
            <v>226245</v>
          </cell>
          <cell r="I140">
            <v>4676</v>
          </cell>
          <cell r="J140">
            <v>1.8</v>
          </cell>
          <cell r="K140">
            <v>48.4</v>
          </cell>
          <cell r="L140" t="str">
            <v xml:space="preserve">      </v>
          </cell>
          <cell r="M140" t="str">
            <v xml:space="preserve">     </v>
          </cell>
          <cell r="N140">
            <v>0</v>
          </cell>
          <cell r="O140">
            <v>12.9</v>
          </cell>
          <cell r="P140">
            <v>15.6</v>
          </cell>
          <cell r="Q140">
            <v>61465</v>
          </cell>
          <cell r="R140">
            <v>4001</v>
          </cell>
          <cell r="S140">
            <v>1.54</v>
          </cell>
        </row>
        <row r="141">
          <cell r="A141">
            <v>390</v>
          </cell>
          <cell r="B141" t="str">
            <v xml:space="preserve">       </v>
          </cell>
          <cell r="C141">
            <v>57</v>
          </cell>
          <cell r="D141" t="str">
            <v xml:space="preserve">R4   </v>
          </cell>
          <cell r="E141">
            <v>-5</v>
          </cell>
          <cell r="F141">
            <v>12844505.18</v>
          </cell>
          <cell r="G141">
            <v>3724475</v>
          </cell>
          <cell r="H141">
            <v>9762254</v>
          </cell>
          <cell r="I141">
            <v>228601</v>
          </cell>
          <cell r="J141">
            <v>1.78</v>
          </cell>
          <cell r="K141">
            <v>42.7</v>
          </cell>
          <cell r="L141" t="str">
            <v xml:space="preserve">      </v>
          </cell>
          <cell r="M141" t="str">
            <v xml:space="preserve">     </v>
          </cell>
          <cell r="N141">
            <v>0</v>
          </cell>
          <cell r="O141">
            <v>29</v>
          </cell>
          <cell r="P141">
            <v>15.2</v>
          </cell>
          <cell r="Q141">
            <v>3504193</v>
          </cell>
          <cell r="R141">
            <v>236018</v>
          </cell>
          <cell r="S141">
            <v>1.84</v>
          </cell>
        </row>
        <row r="142">
          <cell r="A142">
            <v>391.1</v>
          </cell>
          <cell r="B142" t="str">
            <v xml:space="preserve">       </v>
          </cell>
          <cell r="C142">
            <v>20</v>
          </cell>
          <cell r="D142" t="str">
            <v xml:space="preserve">SQ   </v>
          </cell>
          <cell r="E142">
            <v>0</v>
          </cell>
          <cell r="F142">
            <v>3663893.5</v>
          </cell>
          <cell r="G142">
            <v>1029500</v>
          </cell>
          <cell r="H142">
            <v>2634395</v>
          </cell>
          <cell r="I142">
            <v>183339</v>
          </cell>
          <cell r="J142">
            <v>5</v>
          </cell>
          <cell r="K142">
            <v>14.4</v>
          </cell>
          <cell r="L142" t="str">
            <v xml:space="preserve">      </v>
          </cell>
          <cell r="M142" t="str">
            <v xml:space="preserve">     </v>
          </cell>
          <cell r="N142">
            <v>0</v>
          </cell>
          <cell r="O142">
            <v>28.1</v>
          </cell>
          <cell r="P142">
            <v>5.7</v>
          </cell>
          <cell r="Q142">
            <v>1041487</v>
          </cell>
          <cell r="R142">
            <v>181566</v>
          </cell>
          <cell r="S142">
            <v>4.96</v>
          </cell>
        </row>
        <row r="143">
          <cell r="A143">
            <v>391.2</v>
          </cell>
          <cell r="B143" t="str">
            <v xml:space="preserve">       </v>
          </cell>
          <cell r="C143">
            <v>5</v>
          </cell>
          <cell r="D143" t="str">
            <v xml:space="preserve">SQ   </v>
          </cell>
          <cell r="E143">
            <v>0</v>
          </cell>
          <cell r="F143">
            <v>6996487.1399999997</v>
          </cell>
          <cell r="G143">
            <v>2691866</v>
          </cell>
          <cell r="H143">
            <v>4304622</v>
          </cell>
          <cell r="I143">
            <v>1356182</v>
          </cell>
          <cell r="J143">
            <v>19.38</v>
          </cell>
          <cell r="K143">
            <v>3.2</v>
          </cell>
          <cell r="L143" t="str">
            <v xml:space="preserve">      </v>
          </cell>
          <cell r="M143" t="str">
            <v xml:space="preserve">     </v>
          </cell>
          <cell r="N143">
            <v>0</v>
          </cell>
          <cell r="O143">
            <v>38.5</v>
          </cell>
          <cell r="P143">
            <v>2</v>
          </cell>
          <cell r="Q143">
            <v>2739439</v>
          </cell>
          <cell r="R143">
            <v>1357702</v>
          </cell>
          <cell r="S143">
            <v>19.41</v>
          </cell>
        </row>
        <row r="144">
          <cell r="A144">
            <v>391.3</v>
          </cell>
          <cell r="B144" t="str">
            <v xml:space="preserve">       </v>
          </cell>
          <cell r="C144">
            <v>10</v>
          </cell>
          <cell r="D144" t="str">
            <v xml:space="preserve">SQ   </v>
          </cell>
          <cell r="E144">
            <v>0</v>
          </cell>
          <cell r="F144">
            <v>2860428.32</v>
          </cell>
          <cell r="G144">
            <v>2946067</v>
          </cell>
          <cell r="H144">
            <v>-85638</v>
          </cell>
          <cell r="I144">
            <v>0</v>
          </cell>
          <cell r="J144">
            <v>0</v>
          </cell>
          <cell r="K144">
            <v>0</v>
          </cell>
          <cell r="L144" t="str">
            <v xml:space="preserve">      </v>
          </cell>
          <cell r="M144" t="str">
            <v xml:space="preserve">     </v>
          </cell>
          <cell r="N144">
            <v>0</v>
          </cell>
          <cell r="O144">
            <v>103</v>
          </cell>
          <cell r="P144">
            <v>8</v>
          </cell>
          <cell r="Q144">
            <v>2277572</v>
          </cell>
          <cell r="R144">
            <v>256156</v>
          </cell>
          <cell r="S144">
            <v>8.9600000000000009</v>
          </cell>
        </row>
        <row r="145">
          <cell r="A145">
            <v>392</v>
          </cell>
          <cell r="B145" t="str">
            <v xml:space="preserve">       </v>
          </cell>
          <cell r="C145">
            <v>14</v>
          </cell>
          <cell r="D145" t="str">
            <v xml:space="preserve">L1   </v>
          </cell>
          <cell r="E145">
            <v>8</v>
          </cell>
          <cell r="F145">
            <v>10806609.960000001</v>
          </cell>
          <cell r="G145">
            <v>6282792</v>
          </cell>
          <cell r="H145">
            <v>3659291</v>
          </cell>
          <cell r="I145">
            <v>475758</v>
          </cell>
          <cell r="J145">
            <v>4.4000000000000004</v>
          </cell>
          <cell r="K145">
            <v>7.7</v>
          </cell>
          <cell r="L145" t="str">
            <v xml:space="preserve">      </v>
          </cell>
          <cell r="M145" t="str">
            <v xml:space="preserve">     </v>
          </cell>
          <cell r="N145">
            <v>0</v>
          </cell>
          <cell r="O145">
            <v>58.1</v>
          </cell>
          <cell r="P145">
            <v>14</v>
          </cell>
          <cell r="Q145">
            <v>5029968</v>
          </cell>
          <cell r="R145">
            <v>709059</v>
          </cell>
          <cell r="S145">
            <v>6.56</v>
          </cell>
        </row>
        <row r="146">
          <cell r="A146">
            <v>393</v>
          </cell>
          <cell r="B146" t="str">
            <v xml:space="preserve">       </v>
          </cell>
          <cell r="C146">
            <v>20</v>
          </cell>
          <cell r="D146" t="str">
            <v xml:space="preserve">SQ   </v>
          </cell>
          <cell r="E146">
            <v>0</v>
          </cell>
          <cell r="F146">
            <v>130896.36</v>
          </cell>
          <cell r="G146">
            <v>55784</v>
          </cell>
          <cell r="H146">
            <v>75112</v>
          </cell>
          <cell r="I146">
            <v>24295</v>
          </cell>
          <cell r="J146">
            <v>18.559999999999999</v>
          </cell>
          <cell r="K146">
            <v>3.1</v>
          </cell>
          <cell r="L146" t="str">
            <v xml:space="preserve">      </v>
          </cell>
          <cell r="M146" t="str">
            <v xml:space="preserve">     </v>
          </cell>
          <cell r="N146">
            <v>0</v>
          </cell>
          <cell r="O146">
            <v>42.6</v>
          </cell>
          <cell r="P146">
            <v>15.2</v>
          </cell>
          <cell r="Q146">
            <v>99740</v>
          </cell>
          <cell r="R146">
            <v>6545</v>
          </cell>
          <cell r="S146">
            <v>5</v>
          </cell>
        </row>
        <row r="147">
          <cell r="A147">
            <v>394</v>
          </cell>
          <cell r="B147" t="str">
            <v xml:space="preserve">       </v>
          </cell>
          <cell r="C147">
            <v>25</v>
          </cell>
          <cell r="D147" t="str">
            <v xml:space="preserve">SQ   </v>
          </cell>
          <cell r="E147">
            <v>0</v>
          </cell>
          <cell r="F147">
            <v>3077901.14</v>
          </cell>
          <cell r="G147">
            <v>1400038</v>
          </cell>
          <cell r="H147">
            <v>1677865</v>
          </cell>
          <cell r="I147">
            <v>365081</v>
          </cell>
          <cell r="J147">
            <v>11.86</v>
          </cell>
          <cell r="K147">
            <v>4.5999999999999996</v>
          </cell>
          <cell r="L147" t="str">
            <v xml:space="preserve">      </v>
          </cell>
          <cell r="M147" t="str">
            <v xml:space="preserve">     </v>
          </cell>
          <cell r="N147">
            <v>0</v>
          </cell>
          <cell r="O147">
            <v>45.5</v>
          </cell>
          <cell r="P147">
            <v>17.2</v>
          </cell>
          <cell r="Q147">
            <v>2115322</v>
          </cell>
          <cell r="R147">
            <v>118036</v>
          </cell>
          <cell r="S147">
            <v>3.83</v>
          </cell>
        </row>
        <row r="148">
          <cell r="A148">
            <v>395</v>
          </cell>
          <cell r="B148" t="str">
            <v xml:space="preserve">       </v>
          </cell>
          <cell r="C148">
            <v>15</v>
          </cell>
          <cell r="D148" t="str">
            <v xml:space="preserve">SQ   </v>
          </cell>
          <cell r="E148">
            <v>0</v>
          </cell>
          <cell r="F148">
            <v>729971.59</v>
          </cell>
          <cell r="G148">
            <v>100397</v>
          </cell>
          <cell r="H148">
            <v>629575</v>
          </cell>
          <cell r="I148">
            <v>116592</v>
          </cell>
          <cell r="J148">
            <v>15.97</v>
          </cell>
          <cell r="K148">
            <v>5.4</v>
          </cell>
          <cell r="L148" t="str">
            <v xml:space="preserve">      </v>
          </cell>
          <cell r="M148" t="str">
            <v xml:space="preserve">     </v>
          </cell>
          <cell r="N148">
            <v>0</v>
          </cell>
          <cell r="O148">
            <v>13.8</v>
          </cell>
          <cell r="P148">
            <v>5.8</v>
          </cell>
          <cell r="Q148">
            <v>284181</v>
          </cell>
          <cell r="R148">
            <v>48689</v>
          </cell>
          <cell r="S148">
            <v>6.67</v>
          </cell>
        </row>
        <row r="149">
          <cell r="A149">
            <v>396</v>
          </cell>
          <cell r="B149" t="str">
            <v xml:space="preserve">       </v>
          </cell>
          <cell r="C149">
            <v>14</v>
          </cell>
          <cell r="D149" t="str">
            <v xml:space="preserve">R1.5 </v>
          </cell>
          <cell r="E149">
            <v>8</v>
          </cell>
          <cell r="F149">
            <v>3776208.26</v>
          </cell>
          <cell r="G149">
            <v>1445889</v>
          </cell>
          <cell r="H149">
            <v>2028223</v>
          </cell>
          <cell r="I149">
            <v>255448</v>
          </cell>
          <cell r="J149">
            <v>6.76</v>
          </cell>
          <cell r="K149">
            <v>7.9</v>
          </cell>
          <cell r="L149" t="str">
            <v xml:space="preserve">      </v>
          </cell>
          <cell r="M149" t="str">
            <v xml:space="preserve">     </v>
          </cell>
          <cell r="N149">
            <v>0</v>
          </cell>
          <cell r="O149">
            <v>38.299999999999997</v>
          </cell>
          <cell r="P149">
            <v>8</v>
          </cell>
          <cell r="Q149">
            <v>1503222</v>
          </cell>
          <cell r="R149">
            <v>248052</v>
          </cell>
          <cell r="S149">
            <v>6.57</v>
          </cell>
        </row>
        <row r="150">
          <cell r="A150">
            <v>397</v>
          </cell>
          <cell r="B150" t="str">
            <v xml:space="preserve">       </v>
          </cell>
          <cell r="C150">
            <v>15</v>
          </cell>
          <cell r="D150" t="str">
            <v xml:space="preserve">SQ   </v>
          </cell>
          <cell r="E150">
            <v>0</v>
          </cell>
          <cell r="F150">
            <v>31140680.890000001</v>
          </cell>
          <cell r="G150">
            <v>6120835</v>
          </cell>
          <cell r="H150">
            <v>25019846</v>
          </cell>
          <cell r="I150">
            <v>2467904</v>
          </cell>
          <cell r="J150">
            <v>7.93</v>
          </cell>
          <cell r="K150">
            <v>10.1</v>
          </cell>
          <cell r="L150" t="str">
            <v xml:space="preserve">      </v>
          </cell>
          <cell r="M150" t="str">
            <v xml:space="preserve">     </v>
          </cell>
          <cell r="N150">
            <v>0</v>
          </cell>
          <cell r="O150">
            <v>19.7</v>
          </cell>
          <cell r="P150">
            <v>4.2</v>
          </cell>
          <cell r="Q150">
            <v>8635275</v>
          </cell>
          <cell r="R150">
            <v>2028821</v>
          </cell>
          <cell r="S150">
            <v>6.52</v>
          </cell>
        </row>
        <row r="151">
          <cell r="A151">
            <v>398</v>
          </cell>
          <cell r="B151" t="str">
            <v xml:space="preserve">       </v>
          </cell>
          <cell r="C151">
            <v>20</v>
          </cell>
          <cell r="D151" t="str">
            <v xml:space="preserve">SQ   </v>
          </cell>
          <cell r="E151">
            <v>0</v>
          </cell>
          <cell r="F151">
            <v>20797.14</v>
          </cell>
          <cell r="G151">
            <v>0</v>
          </cell>
          <cell r="H151">
            <v>20797</v>
          </cell>
          <cell r="I151">
            <v>1067</v>
          </cell>
          <cell r="J151">
            <v>5.13</v>
          </cell>
          <cell r="K151">
            <v>19.5</v>
          </cell>
          <cell r="L151" t="str">
            <v xml:space="preserve">      </v>
          </cell>
          <cell r="M151" t="str">
            <v xml:space="preserve">     </v>
          </cell>
          <cell r="N151">
            <v>0</v>
          </cell>
          <cell r="O151">
            <v>0</v>
          </cell>
          <cell r="P151">
            <v>0.5</v>
          </cell>
          <cell r="Q151">
            <v>520</v>
          </cell>
          <cell r="R151">
            <v>1040</v>
          </cell>
          <cell r="S151">
            <v>5</v>
          </cell>
        </row>
        <row r="152">
          <cell r="A152">
            <v>399</v>
          </cell>
          <cell r="B152" t="str">
            <v xml:space="preserve">       </v>
          </cell>
          <cell r="C152">
            <v>0</v>
          </cell>
          <cell r="D152" t="str">
            <v xml:space="preserve">ND   </v>
          </cell>
          <cell r="E152">
            <v>0</v>
          </cell>
          <cell r="F152">
            <v>-7684.01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 t="str">
            <v xml:space="preserve">      </v>
          </cell>
          <cell r="M152" t="str">
            <v xml:space="preserve">     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 t="str">
            <v>_x001A_</v>
          </cell>
        </row>
      </sheetData>
      <sheetData sheetId="5">
        <row r="1">
          <cell r="B1" t="str">
            <v>SIERRA PACIFIC POWER COMPANY</v>
          </cell>
        </row>
        <row r="2">
          <cell r="B2" t="str">
            <v>GAS PLANT</v>
          </cell>
        </row>
        <row r="3">
          <cell r="B3" t="str">
            <v>AS OF DECEMBER 31,2004</v>
          </cell>
        </row>
        <row r="5">
          <cell r="M5" t="str">
            <v xml:space="preserve">CALCULATED </v>
          </cell>
        </row>
        <row r="6">
          <cell r="M6" t="str">
            <v>ANNUAL ACCRUAL</v>
          </cell>
          <cell r="O6" t="str">
            <v>COMPOSITE</v>
          </cell>
        </row>
        <row r="7">
          <cell r="K7" t="str">
            <v xml:space="preserve">BOOK </v>
          </cell>
          <cell r="L7" t="str">
            <v>FUTURE</v>
          </cell>
          <cell r="O7" t="str">
            <v xml:space="preserve">REMAINING </v>
          </cell>
        </row>
        <row r="8">
          <cell r="K8" t="str">
            <v>RESERVE</v>
          </cell>
          <cell r="L8" t="str">
            <v>ACCRALS</v>
          </cell>
          <cell r="M8" t="str">
            <v xml:space="preserve">CALCULATED </v>
          </cell>
        </row>
        <row r="9">
          <cell r="E9" t="str">
            <v xml:space="preserve">ORIGINAL </v>
          </cell>
          <cell r="M9" t="str">
            <v>ANNUAL ACCRUAL</v>
          </cell>
        </row>
        <row r="10">
          <cell r="B10" t="str">
            <v>ACCOUNT</v>
          </cell>
          <cell r="E10" t="str">
            <v>COST</v>
          </cell>
          <cell r="M10" t="str">
            <v>RATE</v>
          </cell>
          <cell r="N10" t="str">
            <v>AMOUNT</v>
          </cell>
        </row>
        <row r="12">
          <cell r="B12">
            <v>310.2</v>
          </cell>
          <cell r="C12">
            <v>310.2</v>
          </cell>
          <cell r="D12" t="str">
            <v>Land Rights</v>
          </cell>
          <cell r="M12">
            <v>0.53</v>
          </cell>
          <cell r="N12">
            <v>1081</v>
          </cell>
        </row>
        <row r="14">
          <cell r="B14">
            <v>311</v>
          </cell>
          <cell r="C14">
            <v>311</v>
          </cell>
          <cell r="D14" t="str">
            <v>STRUCTURES AND IMPROVEMENTS</v>
          </cell>
        </row>
        <row r="15">
          <cell r="B15" t="str">
            <v xml:space="preserve">311.00 11           </v>
          </cell>
          <cell r="D15" t="str">
            <v>Ft. Churchill Unit 1</v>
          </cell>
          <cell r="E15">
            <v>11</v>
          </cell>
          <cell r="M15">
            <v>4.09</v>
          </cell>
          <cell r="N15">
            <v>167096</v>
          </cell>
        </row>
        <row r="16">
          <cell r="B16" t="str">
            <v xml:space="preserve">311.00 12           </v>
          </cell>
          <cell r="D16" t="str">
            <v>Ft. Churchill Unit 2</v>
          </cell>
          <cell r="E16">
            <v>12</v>
          </cell>
          <cell r="M16">
            <v>3.36</v>
          </cell>
          <cell r="N16">
            <v>72732</v>
          </cell>
        </row>
        <row r="17">
          <cell r="B17" t="str">
            <v xml:space="preserve">311.00 10           </v>
          </cell>
          <cell r="D17" t="str">
            <v>Ft Churchill Common</v>
          </cell>
          <cell r="E17">
            <v>10</v>
          </cell>
          <cell r="M17">
            <v>5.96</v>
          </cell>
          <cell r="N17">
            <v>119603</v>
          </cell>
        </row>
        <row r="18">
          <cell r="B18" t="str">
            <v xml:space="preserve">311.00 01           </v>
          </cell>
          <cell r="D18" t="str">
            <v>Tracy Unit 1</v>
          </cell>
          <cell r="E18">
            <v>1</v>
          </cell>
          <cell r="M18">
            <v>3.36</v>
          </cell>
          <cell r="N18">
            <v>42604</v>
          </cell>
        </row>
        <row r="19">
          <cell r="B19" t="str">
            <v xml:space="preserve">311.00 02           </v>
          </cell>
          <cell r="D19" t="str">
            <v>Tracy Unit 2</v>
          </cell>
          <cell r="E19">
            <v>2</v>
          </cell>
          <cell r="M19">
            <v>2.76</v>
          </cell>
          <cell r="N19">
            <v>28724</v>
          </cell>
        </row>
        <row r="20">
          <cell r="B20" t="str">
            <v xml:space="preserve">311.00 03           </v>
          </cell>
          <cell r="D20" t="str">
            <v>Tracy Unit 3</v>
          </cell>
          <cell r="E20">
            <v>3</v>
          </cell>
          <cell r="M20">
            <v>2.29</v>
          </cell>
          <cell r="N20">
            <v>57338</v>
          </cell>
        </row>
        <row r="21">
          <cell r="B21" t="str">
            <v xml:space="preserve">311.00 06           </v>
          </cell>
          <cell r="D21" t="str">
            <v>Tracy Common</v>
          </cell>
          <cell r="E21">
            <v>6</v>
          </cell>
          <cell r="M21">
            <v>3.76</v>
          </cell>
          <cell r="N21">
            <v>99795</v>
          </cell>
        </row>
        <row r="22">
          <cell r="B22" t="str">
            <v xml:space="preserve">311.00 21           </v>
          </cell>
          <cell r="D22" t="str">
            <v>Valmy 1</v>
          </cell>
          <cell r="E22">
            <v>21</v>
          </cell>
          <cell r="M22">
            <v>4.95</v>
          </cell>
          <cell r="N22">
            <v>1412482</v>
          </cell>
        </row>
        <row r="23">
          <cell r="B23" t="str">
            <v xml:space="preserve">311.00 22           </v>
          </cell>
          <cell r="D23" t="str">
            <v>Valmy 2</v>
          </cell>
          <cell r="E23">
            <v>22</v>
          </cell>
          <cell r="M23">
            <v>4.33</v>
          </cell>
          <cell r="N23">
            <v>969893</v>
          </cell>
        </row>
        <row r="25">
          <cell r="D25" t="str">
            <v>TOTAL ACCOUNT 311</v>
          </cell>
          <cell r="M25">
            <v>4.46</v>
          </cell>
          <cell r="N25">
            <v>2970267</v>
          </cell>
        </row>
        <row r="27">
          <cell r="B27">
            <v>312</v>
          </cell>
          <cell r="C27">
            <v>312</v>
          </cell>
          <cell r="D27" t="str">
            <v>BOILER PLANT EQUIPMENT</v>
          </cell>
        </row>
        <row r="28">
          <cell r="B28" t="str">
            <v xml:space="preserve">312.00 11           </v>
          </cell>
          <cell r="D28" t="str">
            <v>Ft. Churchill Unit 1</v>
          </cell>
          <cell r="E28">
            <v>11</v>
          </cell>
          <cell r="M28">
            <v>2.82</v>
          </cell>
          <cell r="N28">
            <v>234173</v>
          </cell>
        </row>
        <row r="29">
          <cell r="B29" t="str">
            <v xml:space="preserve">312.00 12           </v>
          </cell>
          <cell r="D29" t="str">
            <v>Ft. Churchill Unit 2</v>
          </cell>
          <cell r="E29">
            <v>12</v>
          </cell>
          <cell r="M29">
            <v>4.25</v>
          </cell>
          <cell r="N29">
            <v>464448</v>
          </cell>
        </row>
        <row r="30">
          <cell r="B30" t="str">
            <v xml:space="preserve">312.00 10           </v>
          </cell>
          <cell r="D30" t="str">
            <v>Ft Churchill Common</v>
          </cell>
          <cell r="E30">
            <v>10</v>
          </cell>
          <cell r="M30">
            <v>5.65</v>
          </cell>
          <cell r="N30">
            <v>112909</v>
          </cell>
        </row>
        <row r="31">
          <cell r="B31" t="str">
            <v xml:space="preserve">312.00 01           </v>
          </cell>
          <cell r="D31" t="str">
            <v>Tracy Unit 1</v>
          </cell>
          <cell r="E31">
            <v>1</v>
          </cell>
          <cell r="M31">
            <v>3.59</v>
          </cell>
          <cell r="N31">
            <v>133572</v>
          </cell>
        </row>
        <row r="32">
          <cell r="B32" t="str">
            <v xml:space="preserve">312.00 02           </v>
          </cell>
          <cell r="D32" t="str">
            <v>Tracy Unit 2</v>
          </cell>
          <cell r="E32">
            <v>2</v>
          </cell>
          <cell r="M32">
            <v>2.85</v>
          </cell>
          <cell r="N32">
            <v>344550</v>
          </cell>
        </row>
        <row r="33">
          <cell r="B33" t="str">
            <v xml:space="preserve">312.00 03           </v>
          </cell>
          <cell r="D33" t="str">
            <v>Tracy Unit 3</v>
          </cell>
          <cell r="E33">
            <v>3</v>
          </cell>
          <cell r="M33">
            <v>2.78</v>
          </cell>
          <cell r="N33">
            <v>390519</v>
          </cell>
        </row>
        <row r="34">
          <cell r="B34" t="str">
            <v xml:space="preserve">312.00 06           </v>
          </cell>
          <cell r="D34" t="str">
            <v>Tracy Common</v>
          </cell>
          <cell r="E34">
            <v>6</v>
          </cell>
          <cell r="M34">
            <v>4.28</v>
          </cell>
          <cell r="N34">
            <v>99490</v>
          </cell>
        </row>
        <row r="35">
          <cell r="B35" t="str">
            <v xml:space="preserve">312.00 21           </v>
          </cell>
          <cell r="D35" t="str">
            <v>Valmy 1</v>
          </cell>
          <cell r="E35">
            <v>21</v>
          </cell>
          <cell r="M35">
            <v>5.65</v>
          </cell>
          <cell r="N35">
            <v>3652442</v>
          </cell>
        </row>
        <row r="36">
          <cell r="B36" t="str">
            <v xml:space="preserve">312.00 22           </v>
          </cell>
          <cell r="D36" t="str">
            <v>Valmy 2</v>
          </cell>
          <cell r="E36">
            <v>22</v>
          </cell>
          <cell r="M36">
            <v>4.8899999999999997</v>
          </cell>
          <cell r="N36">
            <v>4694901</v>
          </cell>
        </row>
        <row r="38">
          <cell r="D38" t="str">
            <v>TOTAL ACCOUNT 312</v>
          </cell>
          <cell r="M38">
            <v>4.7300000000000004</v>
          </cell>
          <cell r="N38">
            <v>10127004</v>
          </cell>
        </row>
        <row r="40">
          <cell r="B40">
            <v>314</v>
          </cell>
          <cell r="C40">
            <v>314</v>
          </cell>
          <cell r="D40" t="str">
            <v>TURBOGENERATOR UNITS</v>
          </cell>
        </row>
        <row r="41">
          <cell r="B41" t="str">
            <v xml:space="preserve">314.00 11           </v>
          </cell>
          <cell r="D41" t="str">
            <v>Ft. Churchill Unit 1</v>
          </cell>
          <cell r="E41">
            <v>11</v>
          </cell>
          <cell r="M41">
            <v>3.48</v>
          </cell>
          <cell r="N41">
            <v>219383</v>
          </cell>
        </row>
        <row r="42">
          <cell r="B42" t="str">
            <v xml:space="preserve">314.00 12           </v>
          </cell>
          <cell r="D42" t="str">
            <v>Ft. Churchill Unit 2</v>
          </cell>
          <cell r="E42">
            <v>12</v>
          </cell>
          <cell r="M42">
            <v>5.03</v>
          </cell>
          <cell r="N42">
            <v>428679</v>
          </cell>
        </row>
        <row r="43">
          <cell r="B43" t="str">
            <v xml:space="preserve">314.00 10           </v>
          </cell>
          <cell r="D43" t="str">
            <v>Ft Churchill Common</v>
          </cell>
          <cell r="E43">
            <v>10</v>
          </cell>
          <cell r="M43">
            <v>9.41</v>
          </cell>
          <cell r="N43">
            <v>1054</v>
          </cell>
        </row>
        <row r="44">
          <cell r="B44" t="str">
            <v xml:space="preserve">314.00 01           </v>
          </cell>
          <cell r="D44" t="str">
            <v>Tracy Unit 1</v>
          </cell>
          <cell r="E44">
            <v>1</v>
          </cell>
          <cell r="M44">
            <v>3.62</v>
          </cell>
          <cell r="N44">
            <v>100283</v>
          </cell>
        </row>
        <row r="45">
          <cell r="B45" t="str">
            <v xml:space="preserve">314.00 02           </v>
          </cell>
          <cell r="D45" t="str">
            <v>Tracy Unit 2</v>
          </cell>
          <cell r="E45">
            <v>2</v>
          </cell>
          <cell r="M45">
            <v>5.48</v>
          </cell>
          <cell r="N45">
            <v>331448</v>
          </cell>
        </row>
        <row r="46">
          <cell r="B46" t="str">
            <v xml:space="preserve">314.00 03           </v>
          </cell>
          <cell r="D46" t="str">
            <v>Tracy Unit 3</v>
          </cell>
          <cell r="E46">
            <v>3</v>
          </cell>
          <cell r="M46">
            <v>2.5499999999999998</v>
          </cell>
          <cell r="N46">
            <v>238367</v>
          </cell>
        </row>
        <row r="47">
          <cell r="B47" t="str">
            <v xml:space="preserve">314.00 06           </v>
          </cell>
          <cell r="D47" t="str">
            <v>Tracy Common</v>
          </cell>
          <cell r="E47">
            <v>6</v>
          </cell>
          <cell r="M47">
            <v>4.8099999999999996</v>
          </cell>
          <cell r="N47">
            <v>20136</v>
          </cell>
        </row>
        <row r="48">
          <cell r="B48" t="str">
            <v xml:space="preserve">314.00 21           </v>
          </cell>
          <cell r="D48" t="str">
            <v>Valmy 1</v>
          </cell>
          <cell r="E48">
            <v>21</v>
          </cell>
          <cell r="M48">
            <v>5.13</v>
          </cell>
          <cell r="N48">
            <v>817301</v>
          </cell>
        </row>
        <row r="49">
          <cell r="B49" t="str">
            <v xml:space="preserve">314.00 22           </v>
          </cell>
          <cell r="D49" t="str">
            <v>Valmy 2</v>
          </cell>
          <cell r="E49">
            <v>22</v>
          </cell>
          <cell r="M49">
            <v>4.71</v>
          </cell>
          <cell r="N49">
            <v>1073126</v>
          </cell>
        </row>
        <row r="51">
          <cell r="D51" t="str">
            <v>TOTAL ACCOUNT 314</v>
          </cell>
          <cell r="M51">
            <v>4.4800000000000004</v>
          </cell>
          <cell r="N51">
            <v>3229777</v>
          </cell>
        </row>
        <row r="53">
          <cell r="B53">
            <v>315</v>
          </cell>
          <cell r="C53">
            <v>315</v>
          </cell>
          <cell r="D53" t="str">
            <v>ACCESORY ELECTRIC EQUIPMENT</v>
          </cell>
        </row>
        <row r="54">
          <cell r="B54" t="str">
            <v xml:space="preserve">315.00 11           </v>
          </cell>
          <cell r="D54" t="str">
            <v>Ft. Churchill Unit 1</v>
          </cell>
          <cell r="E54">
            <v>11</v>
          </cell>
          <cell r="M54">
            <v>2.97</v>
          </cell>
          <cell r="N54">
            <v>52563</v>
          </cell>
        </row>
        <row r="55">
          <cell r="B55" t="str">
            <v xml:space="preserve">315.00 12           </v>
          </cell>
          <cell r="D55" t="str">
            <v>Ft. Churchill Unit 2</v>
          </cell>
          <cell r="E55">
            <v>12</v>
          </cell>
          <cell r="M55">
            <v>2.9</v>
          </cell>
          <cell r="N55">
            <v>44487</v>
          </cell>
        </row>
        <row r="56">
          <cell r="B56" t="str">
            <v xml:space="preserve">315.00 10           </v>
          </cell>
          <cell r="D56" t="str">
            <v>Ft Churchill Common</v>
          </cell>
          <cell r="E56">
            <v>10</v>
          </cell>
          <cell r="M56">
            <v>4.95</v>
          </cell>
          <cell r="N56">
            <v>26754</v>
          </cell>
        </row>
        <row r="57">
          <cell r="B57" t="str">
            <v xml:space="preserve">315.00 01           </v>
          </cell>
          <cell r="D57" t="str">
            <v>Tracy Unit 1</v>
          </cell>
          <cell r="E57">
            <v>1</v>
          </cell>
          <cell r="M57">
            <v>3.54</v>
          </cell>
          <cell r="N57">
            <v>34794</v>
          </cell>
        </row>
        <row r="58">
          <cell r="B58" t="str">
            <v xml:space="preserve">315.00 02           </v>
          </cell>
          <cell r="D58" t="str">
            <v>Tracy Unit 2</v>
          </cell>
          <cell r="E58">
            <v>2</v>
          </cell>
          <cell r="M58">
            <v>3.2</v>
          </cell>
          <cell r="N58">
            <v>29812</v>
          </cell>
        </row>
        <row r="59">
          <cell r="B59" t="str">
            <v xml:space="preserve">315.00 03           </v>
          </cell>
          <cell r="D59" t="str">
            <v>Tracy Unit 3</v>
          </cell>
          <cell r="E59">
            <v>3</v>
          </cell>
          <cell r="M59">
            <v>2.82</v>
          </cell>
          <cell r="N59">
            <v>121492</v>
          </cell>
        </row>
        <row r="60">
          <cell r="B60" t="str">
            <v xml:space="preserve">315.00 06           </v>
          </cell>
          <cell r="D60" t="str">
            <v>Tracy Common</v>
          </cell>
          <cell r="E60">
            <v>6</v>
          </cell>
          <cell r="M60">
            <v>4.8499999999999996</v>
          </cell>
          <cell r="N60">
            <v>22273</v>
          </cell>
        </row>
        <row r="61">
          <cell r="B61" t="str">
            <v xml:space="preserve">315.00 21           </v>
          </cell>
          <cell r="D61" t="str">
            <v>Valmy 1</v>
          </cell>
          <cell r="E61">
            <v>21</v>
          </cell>
          <cell r="M61">
            <v>5.16</v>
          </cell>
          <cell r="N61">
            <v>811072</v>
          </cell>
        </row>
        <row r="62">
          <cell r="B62" t="str">
            <v xml:space="preserve">315.00 22           </v>
          </cell>
          <cell r="D62" t="str">
            <v>Valmy 2</v>
          </cell>
          <cell r="E62">
            <v>22</v>
          </cell>
          <cell r="M62">
            <v>4.63</v>
          </cell>
          <cell r="N62">
            <v>661821</v>
          </cell>
        </row>
        <row r="64">
          <cell r="D64" t="str">
            <v>TOTAL ACCOUNT 315</v>
          </cell>
          <cell r="M64">
            <v>4.45</v>
          </cell>
          <cell r="N64">
            <v>1805068</v>
          </cell>
        </row>
        <row r="66">
          <cell r="B66">
            <v>316</v>
          </cell>
          <cell r="C66">
            <v>316</v>
          </cell>
          <cell r="D66" t="str">
            <v>Misc. Power Plant Equipment</v>
          </cell>
        </row>
        <row r="67">
          <cell r="B67" t="str">
            <v xml:space="preserve">316.00 11           </v>
          </cell>
          <cell r="D67" t="str">
            <v>Ft. Churchill Unit 1</v>
          </cell>
          <cell r="E67">
            <v>11</v>
          </cell>
          <cell r="M67">
            <v>2.48</v>
          </cell>
          <cell r="N67">
            <v>6903</v>
          </cell>
        </row>
        <row r="68">
          <cell r="B68" t="str">
            <v xml:space="preserve">316.00 12           </v>
          </cell>
          <cell r="D68" t="str">
            <v>Ft. Churchill Unit 2</v>
          </cell>
          <cell r="E68">
            <v>12</v>
          </cell>
          <cell r="M68">
            <v>2.92</v>
          </cell>
          <cell r="N68">
            <v>2008</v>
          </cell>
        </row>
        <row r="69">
          <cell r="B69" t="str">
            <v xml:space="preserve">316.00 10           </v>
          </cell>
          <cell r="D69" t="str">
            <v>Ft Churchill Common</v>
          </cell>
          <cell r="E69">
            <v>10</v>
          </cell>
          <cell r="M69">
            <v>6.41</v>
          </cell>
          <cell r="N69">
            <v>94046</v>
          </cell>
        </row>
        <row r="70">
          <cell r="B70" t="str">
            <v xml:space="preserve">316.00 01           </v>
          </cell>
          <cell r="D70" t="str">
            <v>Tracy Unit 1</v>
          </cell>
          <cell r="E70">
            <v>1</v>
          </cell>
          <cell r="M70">
            <v>6.15</v>
          </cell>
          <cell r="N70">
            <v>32593</v>
          </cell>
        </row>
        <row r="71">
          <cell r="B71" t="str">
            <v xml:space="preserve">316.00 02           </v>
          </cell>
          <cell r="D71" t="str">
            <v>Tracy Unit 2</v>
          </cell>
          <cell r="E71">
            <v>2</v>
          </cell>
          <cell r="M71">
            <v>6.88</v>
          </cell>
          <cell r="N71">
            <v>29607</v>
          </cell>
        </row>
        <row r="72">
          <cell r="B72" t="str">
            <v xml:space="preserve">316.00 03           </v>
          </cell>
          <cell r="D72" t="str">
            <v>Tracy Unit 3</v>
          </cell>
          <cell r="E72">
            <v>3</v>
          </cell>
          <cell r="M72">
            <v>3.78</v>
          </cell>
          <cell r="N72">
            <v>25921</v>
          </cell>
        </row>
        <row r="73">
          <cell r="B73" t="str">
            <v xml:space="preserve">316.00 06           </v>
          </cell>
          <cell r="D73" t="str">
            <v>Tracy Common</v>
          </cell>
          <cell r="E73">
            <v>6</v>
          </cell>
          <cell r="M73">
            <v>6.03</v>
          </cell>
          <cell r="N73">
            <v>111617</v>
          </cell>
        </row>
        <row r="74">
          <cell r="B74" t="str">
            <v xml:space="preserve">316.00 21           </v>
          </cell>
          <cell r="D74" t="str">
            <v>Valmy 1</v>
          </cell>
          <cell r="E74">
            <v>21</v>
          </cell>
          <cell r="M74">
            <v>6.19</v>
          </cell>
          <cell r="N74">
            <v>203646</v>
          </cell>
        </row>
        <row r="75">
          <cell r="B75" t="str">
            <v xml:space="preserve">316.00 22           </v>
          </cell>
          <cell r="D75" t="str">
            <v>Valmy 2</v>
          </cell>
          <cell r="E75">
            <v>22</v>
          </cell>
          <cell r="M75">
            <v>4.6100000000000003</v>
          </cell>
          <cell r="N75">
            <v>46423</v>
          </cell>
        </row>
        <row r="77">
          <cell r="D77" t="str">
            <v>TOTAL ACCOUNT 316</v>
          </cell>
          <cell r="M77">
            <v>5.75</v>
          </cell>
          <cell r="N77">
            <v>552764</v>
          </cell>
        </row>
        <row r="79">
          <cell r="D79" t="str">
            <v>TOTAL STEAM PRODUCTION</v>
          </cell>
          <cell r="M79">
            <v>4.63</v>
          </cell>
          <cell r="N79">
            <v>18685961</v>
          </cell>
        </row>
        <row r="81">
          <cell r="D81" t="str">
            <v>HYDRAULIC PRODUCTION PLANT</v>
          </cell>
        </row>
        <row r="83">
          <cell r="B83">
            <v>330.2</v>
          </cell>
          <cell r="C83">
            <v>330.2</v>
          </cell>
          <cell r="D83" t="str">
            <v>Land Rights</v>
          </cell>
          <cell r="M83">
            <v>0.82</v>
          </cell>
          <cell r="N83">
            <v>2011</v>
          </cell>
        </row>
        <row r="84">
          <cell r="B84">
            <v>331</v>
          </cell>
          <cell r="C84">
            <v>331</v>
          </cell>
          <cell r="D84" t="str">
            <v>Structures &amp; Improvements</v>
          </cell>
          <cell r="M84">
            <v>5.81</v>
          </cell>
          <cell r="N84">
            <v>110012</v>
          </cell>
        </row>
        <row r="85">
          <cell r="B85">
            <v>332</v>
          </cell>
          <cell r="C85">
            <v>332</v>
          </cell>
          <cell r="D85" t="str">
            <v>Reservoirs, Dams &amp; Waterways</v>
          </cell>
          <cell r="M85">
            <v>2.72</v>
          </cell>
          <cell r="N85">
            <v>385647</v>
          </cell>
        </row>
        <row r="86">
          <cell r="B86">
            <v>333</v>
          </cell>
          <cell r="C86">
            <v>333</v>
          </cell>
          <cell r="D86" t="str">
            <v>Waterwheels, Turbines &amp; Generators</v>
          </cell>
          <cell r="M86">
            <v>1.31</v>
          </cell>
          <cell r="N86">
            <v>9357</v>
          </cell>
        </row>
        <row r="87">
          <cell r="B87">
            <v>334</v>
          </cell>
          <cell r="C87">
            <v>334</v>
          </cell>
          <cell r="D87" t="str">
            <v>Accessory Electric Equipment</v>
          </cell>
          <cell r="M87">
            <v>4.97</v>
          </cell>
          <cell r="N87">
            <v>38816</v>
          </cell>
        </row>
        <row r="88">
          <cell r="B88">
            <v>335</v>
          </cell>
          <cell r="C88">
            <v>335</v>
          </cell>
          <cell r="D88" t="str">
            <v>Misc. Power Plant Equipment</v>
          </cell>
          <cell r="M88">
            <v>0</v>
          </cell>
          <cell r="N88">
            <v>0</v>
          </cell>
        </row>
        <row r="89">
          <cell r="B89">
            <v>336</v>
          </cell>
          <cell r="C89">
            <v>336</v>
          </cell>
          <cell r="D89" t="str">
            <v>Roads, Railroads &amp; Bridges</v>
          </cell>
          <cell r="M89">
            <v>5.66</v>
          </cell>
          <cell r="N89">
            <v>10225</v>
          </cell>
        </row>
        <row r="91">
          <cell r="D91" t="str">
            <v xml:space="preserve">TOTAL HYDRAULIC PRODUCTION </v>
          </cell>
          <cell r="M91">
            <v>3.09</v>
          </cell>
          <cell r="N91">
            <v>556068</v>
          </cell>
        </row>
        <row r="93">
          <cell r="D93" t="str">
            <v>OTHER PRODUCTION PLANT</v>
          </cell>
        </row>
        <row r="95">
          <cell r="B95">
            <v>341</v>
          </cell>
          <cell r="C95">
            <v>341</v>
          </cell>
          <cell r="D95" t="str">
            <v>STRUCTURES &amp; IMPROVEMENTS</v>
          </cell>
        </row>
        <row r="96">
          <cell r="B96" t="str">
            <v xml:space="preserve">341.00 01           </v>
          </cell>
          <cell r="D96" t="str">
            <v>Battle Mountain</v>
          </cell>
          <cell r="E96">
            <v>1</v>
          </cell>
          <cell r="I96">
            <v>0</v>
          </cell>
          <cell r="J96" t="str">
            <v>Other</v>
          </cell>
          <cell r="K96">
            <v>0</v>
          </cell>
          <cell r="M96">
            <v>0.87</v>
          </cell>
          <cell r="N96">
            <v>320</v>
          </cell>
        </row>
        <row r="97">
          <cell r="B97" t="str">
            <v xml:space="preserve">341.00 02           </v>
          </cell>
          <cell r="D97" t="str">
            <v>Brunswick</v>
          </cell>
          <cell r="E97">
            <v>2</v>
          </cell>
          <cell r="I97">
            <v>1</v>
          </cell>
          <cell r="J97" t="str">
            <v>Battle Mountain</v>
          </cell>
          <cell r="K97">
            <v>1</v>
          </cell>
          <cell r="M97">
            <v>1.08</v>
          </cell>
          <cell r="N97">
            <v>256</v>
          </cell>
        </row>
        <row r="98">
          <cell r="B98" t="str">
            <v xml:space="preserve">341.00 03           </v>
          </cell>
          <cell r="D98" t="str">
            <v>Clark Mountain CT #3</v>
          </cell>
          <cell r="E98">
            <v>3</v>
          </cell>
          <cell r="I98">
            <v>2</v>
          </cell>
          <cell r="J98" t="str">
            <v>Brunswick</v>
          </cell>
          <cell r="K98">
            <v>2</v>
          </cell>
          <cell r="M98">
            <v>4.6100000000000003</v>
          </cell>
          <cell r="N98">
            <v>108260</v>
          </cell>
        </row>
        <row r="99">
          <cell r="B99" t="str">
            <v xml:space="preserve">341.00 04           </v>
          </cell>
          <cell r="D99" t="str">
            <v>Clark Mountain CT #4</v>
          </cell>
          <cell r="E99">
            <v>4</v>
          </cell>
          <cell r="I99">
            <v>3</v>
          </cell>
          <cell r="J99" t="str">
            <v>Clark Mountain CT #3</v>
          </cell>
          <cell r="K99">
            <v>3</v>
          </cell>
          <cell r="M99">
            <v>4.93</v>
          </cell>
          <cell r="N99">
            <v>150061</v>
          </cell>
        </row>
        <row r="100">
          <cell r="B100" t="str">
            <v xml:space="preserve">341.00 05           </v>
          </cell>
          <cell r="D100" t="str">
            <v>Fallon</v>
          </cell>
          <cell r="E100">
            <v>5</v>
          </cell>
          <cell r="I100">
            <v>4</v>
          </cell>
          <cell r="J100" t="str">
            <v>Clark Mountain CT #4</v>
          </cell>
          <cell r="K100">
            <v>4</v>
          </cell>
          <cell r="M100">
            <v>0.92</v>
          </cell>
          <cell r="N100">
            <v>56</v>
          </cell>
        </row>
        <row r="101">
          <cell r="B101" t="str">
            <v xml:space="preserve">341.00 06           </v>
          </cell>
          <cell r="D101" t="str">
            <v>Gabbs</v>
          </cell>
          <cell r="E101">
            <v>6</v>
          </cell>
          <cell r="I101">
            <v>5</v>
          </cell>
          <cell r="J101" t="str">
            <v>Fallon Diesels</v>
          </cell>
          <cell r="K101">
            <v>5</v>
          </cell>
          <cell r="M101">
            <v>1.25</v>
          </cell>
          <cell r="N101">
            <v>265</v>
          </cell>
        </row>
        <row r="102">
          <cell r="B102" t="str">
            <v xml:space="preserve">341.00 08           </v>
          </cell>
          <cell r="D102" t="str">
            <v>Kings Beach</v>
          </cell>
          <cell r="E102">
            <v>8</v>
          </cell>
          <cell r="I102">
            <v>6</v>
          </cell>
          <cell r="J102" t="str">
            <v>Gabbs</v>
          </cell>
          <cell r="K102">
            <v>6</v>
          </cell>
          <cell r="M102">
            <v>2.2000000000000002</v>
          </cell>
          <cell r="N102">
            <v>8614</v>
          </cell>
        </row>
        <row r="103">
          <cell r="B103" t="str">
            <v xml:space="preserve">341.00 09           </v>
          </cell>
          <cell r="D103" t="str">
            <v>Pinon</v>
          </cell>
          <cell r="E103">
            <v>9</v>
          </cell>
          <cell r="I103">
            <v>8</v>
          </cell>
          <cell r="J103" t="str">
            <v>Kings Beach</v>
          </cell>
          <cell r="K103">
            <v>8</v>
          </cell>
          <cell r="M103">
            <v>4.72</v>
          </cell>
          <cell r="N103">
            <v>5672</v>
          </cell>
        </row>
        <row r="104">
          <cell r="B104" t="str">
            <v xml:space="preserve">341.00 10           </v>
          </cell>
          <cell r="D104" t="str">
            <v>Portola</v>
          </cell>
          <cell r="E104">
            <v>10</v>
          </cell>
          <cell r="I104">
            <v>9</v>
          </cell>
          <cell r="J104" t="str">
            <v>Tracy Units 4&amp;5</v>
          </cell>
          <cell r="K104">
            <v>9</v>
          </cell>
          <cell r="M104">
            <v>1.38</v>
          </cell>
          <cell r="N104">
            <v>69</v>
          </cell>
        </row>
        <row r="105">
          <cell r="B105" t="str">
            <v xml:space="preserve">341.00 12           </v>
          </cell>
          <cell r="D105" t="str">
            <v>Tracy</v>
          </cell>
          <cell r="E105">
            <v>12</v>
          </cell>
          <cell r="I105">
            <v>10</v>
          </cell>
          <cell r="J105" t="str">
            <v>Portola Diesels</v>
          </cell>
          <cell r="K105">
            <v>10</v>
          </cell>
          <cell r="M105">
            <v>0.44</v>
          </cell>
          <cell r="N105">
            <v>420</v>
          </cell>
        </row>
        <row r="106">
          <cell r="B106" t="str">
            <v xml:space="preserve">341.00 16           </v>
          </cell>
          <cell r="D106" t="str">
            <v>Valley Road</v>
          </cell>
          <cell r="E106">
            <v>16</v>
          </cell>
          <cell r="I106">
            <v>11</v>
          </cell>
          <cell r="J106" t="str">
            <v>Stock Yard Diesels</v>
          </cell>
          <cell r="K106">
            <v>11</v>
          </cell>
          <cell r="M106">
            <v>5.69</v>
          </cell>
          <cell r="N106">
            <v>1618</v>
          </cell>
        </row>
        <row r="107">
          <cell r="B107" t="str">
            <v xml:space="preserve">341.00 15           </v>
          </cell>
          <cell r="D107" t="str">
            <v>Winnemucca</v>
          </cell>
          <cell r="E107">
            <v>15</v>
          </cell>
          <cell r="I107">
            <v>12</v>
          </cell>
          <cell r="J107" t="str">
            <v>Clark Mountain Diesels #1/2</v>
          </cell>
          <cell r="K107">
            <v>12</v>
          </cell>
          <cell r="M107">
            <v>0.32</v>
          </cell>
          <cell r="N107">
            <v>338</v>
          </cell>
        </row>
        <row r="108">
          <cell r="I108">
            <v>15</v>
          </cell>
          <cell r="J108" t="str">
            <v>Winnemucca Gas Turbines</v>
          </cell>
          <cell r="K108">
            <v>15</v>
          </cell>
        </row>
        <row r="109">
          <cell r="D109" t="str">
            <v>Total Account 341</v>
          </cell>
          <cell r="I109">
            <v>16</v>
          </cell>
          <cell r="J109" t="str">
            <v>Valley Road Diesels</v>
          </cell>
          <cell r="K109">
            <v>16</v>
          </cell>
          <cell r="M109">
            <v>4.43</v>
          </cell>
          <cell r="N109">
            <v>275949</v>
          </cell>
        </row>
        <row r="110">
          <cell r="I110">
            <v>21</v>
          </cell>
          <cell r="J110" t="str">
            <v>VALMY UNIT 1</v>
          </cell>
          <cell r="K110">
            <v>21</v>
          </cell>
        </row>
        <row r="111">
          <cell r="B111">
            <v>342</v>
          </cell>
          <cell r="C111">
            <v>342</v>
          </cell>
          <cell r="D111" t="str">
            <v>FUEL HOLDERS&lt;PRODUCERS &amp; ACCESS&gt;</v>
          </cell>
          <cell r="I111">
            <v>33</v>
          </cell>
          <cell r="J111" t="str">
            <v>VALMY UNIT 2</v>
          </cell>
          <cell r="K111">
            <v>33</v>
          </cell>
        </row>
        <row r="112">
          <cell r="B112" t="str">
            <v xml:space="preserve">342.00 01           </v>
          </cell>
          <cell r="D112" t="str">
            <v>Battle Mountain</v>
          </cell>
          <cell r="E112">
            <v>1</v>
          </cell>
          <cell r="I112">
            <v>38</v>
          </cell>
          <cell r="J112" t="str">
            <v>Loyalton Diesels</v>
          </cell>
          <cell r="K112">
            <v>38</v>
          </cell>
          <cell r="M112">
            <v>0.73</v>
          </cell>
          <cell r="N112">
            <v>277</v>
          </cell>
        </row>
        <row r="113">
          <cell r="B113" t="str">
            <v xml:space="preserve">342.00 02           </v>
          </cell>
          <cell r="D113" t="str">
            <v>Brunswick</v>
          </cell>
          <cell r="E113">
            <v>2</v>
          </cell>
          <cell r="I113">
            <v>41</v>
          </cell>
          <cell r="J113" t="str">
            <v>Tracy 8,9,10</v>
          </cell>
          <cell r="K113">
            <v>41</v>
          </cell>
          <cell r="M113">
            <v>0.96</v>
          </cell>
          <cell r="N113">
            <v>74</v>
          </cell>
        </row>
        <row r="114">
          <cell r="B114" t="str">
            <v xml:space="preserve">342.00 03           </v>
          </cell>
          <cell r="D114" t="str">
            <v>Clark Mountain CT #3</v>
          </cell>
          <cell r="E114">
            <v>3</v>
          </cell>
          <cell r="I114">
            <v>91</v>
          </cell>
          <cell r="J114" t="str">
            <v>Solar</v>
          </cell>
          <cell r="K114">
            <v>91</v>
          </cell>
          <cell r="M114">
            <v>4.7</v>
          </cell>
          <cell r="N114">
            <v>238148</v>
          </cell>
        </row>
        <row r="115">
          <cell r="B115" t="str">
            <v xml:space="preserve">342.00 04           </v>
          </cell>
          <cell r="D115" t="str">
            <v>Clark Mountain CT #4</v>
          </cell>
          <cell r="E115">
            <v>4</v>
          </cell>
          <cell r="M115">
            <v>4.72</v>
          </cell>
          <cell r="N115">
            <v>238687</v>
          </cell>
        </row>
        <row r="116">
          <cell r="B116" t="str">
            <v xml:space="preserve">342.00 06           </v>
          </cell>
          <cell r="D116" t="str">
            <v>Gabbs</v>
          </cell>
          <cell r="E116">
            <v>6</v>
          </cell>
          <cell r="M116">
            <v>1.1499999999999999</v>
          </cell>
          <cell r="N116">
            <v>277</v>
          </cell>
        </row>
        <row r="117">
          <cell r="B117" t="str">
            <v xml:space="preserve">342.00 08           </v>
          </cell>
          <cell r="D117" t="str">
            <v>Kings Beach</v>
          </cell>
          <cell r="E117">
            <v>8</v>
          </cell>
          <cell r="M117">
            <v>2.15</v>
          </cell>
          <cell r="N117">
            <v>4044</v>
          </cell>
        </row>
        <row r="118">
          <cell r="B118" t="str">
            <v xml:space="preserve">342.00 09           </v>
          </cell>
          <cell r="D118" t="str">
            <v>Pinon</v>
          </cell>
          <cell r="E118">
            <v>9</v>
          </cell>
          <cell r="M118">
            <v>5.32</v>
          </cell>
          <cell r="N118">
            <v>178158</v>
          </cell>
        </row>
        <row r="119">
          <cell r="B119" t="str">
            <v xml:space="preserve">342.00 10           </v>
          </cell>
          <cell r="D119" t="str">
            <v>Portola</v>
          </cell>
          <cell r="E119">
            <v>10</v>
          </cell>
          <cell r="M119">
            <v>1.41</v>
          </cell>
          <cell r="N119">
            <v>222</v>
          </cell>
        </row>
        <row r="120">
          <cell r="B120" t="str">
            <v xml:space="preserve">342.00 12           </v>
          </cell>
          <cell r="D120" t="str">
            <v>Tracy</v>
          </cell>
          <cell r="E120">
            <v>12</v>
          </cell>
          <cell r="M120">
            <v>1.24</v>
          </cell>
          <cell r="N120">
            <v>1021</v>
          </cell>
        </row>
        <row r="121">
          <cell r="B121" t="str">
            <v xml:space="preserve">342.00 16           </v>
          </cell>
          <cell r="D121" t="str">
            <v>Valley Road</v>
          </cell>
          <cell r="E121">
            <v>16</v>
          </cell>
          <cell r="M121">
            <v>0.9</v>
          </cell>
          <cell r="N121">
            <v>345</v>
          </cell>
        </row>
        <row r="123">
          <cell r="D123" t="str">
            <v>Total Account 342</v>
          </cell>
          <cell r="M123">
            <v>4.7699999999999996</v>
          </cell>
          <cell r="N123">
            <v>661253</v>
          </cell>
        </row>
        <row r="125">
          <cell r="B125">
            <v>343</v>
          </cell>
          <cell r="C125">
            <v>343</v>
          </cell>
          <cell r="D125" t="str">
            <v>PRIME MOVERS</v>
          </cell>
        </row>
        <row r="126">
          <cell r="B126" t="str">
            <v xml:space="preserve">343.00 03           </v>
          </cell>
          <cell r="D126" t="str">
            <v>Clark Mountain #3</v>
          </cell>
          <cell r="E126">
            <v>3</v>
          </cell>
          <cell r="M126">
            <v>4.7</v>
          </cell>
          <cell r="N126">
            <v>523755</v>
          </cell>
        </row>
        <row r="127">
          <cell r="B127" t="str">
            <v xml:space="preserve">343.00 04           </v>
          </cell>
          <cell r="D127" t="str">
            <v>Clark Mountain #4</v>
          </cell>
          <cell r="E127">
            <v>4</v>
          </cell>
          <cell r="M127">
            <v>4.71</v>
          </cell>
          <cell r="N127">
            <v>520116</v>
          </cell>
        </row>
        <row r="128">
          <cell r="B128" t="str">
            <v xml:space="preserve">343.00 08           </v>
          </cell>
          <cell r="D128" t="str">
            <v>Kings Beach</v>
          </cell>
          <cell r="E128">
            <v>8</v>
          </cell>
          <cell r="M128">
            <v>3.14</v>
          </cell>
          <cell r="N128">
            <v>5333</v>
          </cell>
        </row>
        <row r="129">
          <cell r="B129" t="str">
            <v xml:space="preserve">343.00 09           </v>
          </cell>
          <cell r="D129" t="str">
            <v>Pinon</v>
          </cell>
          <cell r="E129">
            <v>9</v>
          </cell>
          <cell r="M129">
            <v>5.42</v>
          </cell>
          <cell r="N129">
            <v>49516</v>
          </cell>
        </row>
        <row r="131">
          <cell r="D131" t="str">
            <v>Total Account 343</v>
          </cell>
          <cell r="M131">
            <v>4.72</v>
          </cell>
          <cell r="N131">
            <v>1098720</v>
          </cell>
        </row>
        <row r="133">
          <cell r="B133">
            <v>344</v>
          </cell>
          <cell r="C133">
            <v>344</v>
          </cell>
          <cell r="D133" t="str">
            <v>GENERATORS</v>
          </cell>
        </row>
        <row r="134">
          <cell r="B134" t="str">
            <v xml:space="preserve">344.00 01           </v>
          </cell>
          <cell r="D134" t="str">
            <v>Battle Mountain</v>
          </cell>
          <cell r="E134">
            <v>1</v>
          </cell>
          <cell r="M134">
            <v>0.55000000000000004</v>
          </cell>
          <cell r="N134">
            <v>3708</v>
          </cell>
        </row>
        <row r="135">
          <cell r="B135" t="str">
            <v xml:space="preserve">344.00 02           </v>
          </cell>
          <cell r="D135" t="str">
            <v>Brunswick</v>
          </cell>
          <cell r="E135">
            <v>2</v>
          </cell>
          <cell r="M135">
            <v>1</v>
          </cell>
          <cell r="N135">
            <v>4876</v>
          </cell>
        </row>
        <row r="136">
          <cell r="B136" t="str">
            <v xml:space="preserve">344.00 03           </v>
          </cell>
          <cell r="D136" t="str">
            <v>Clark Mountain #3</v>
          </cell>
          <cell r="E136">
            <v>3</v>
          </cell>
          <cell r="M136">
            <v>4.78</v>
          </cell>
          <cell r="N136">
            <v>231322</v>
          </cell>
        </row>
        <row r="137">
          <cell r="B137" t="str">
            <v xml:space="preserve">344.00 04           </v>
          </cell>
          <cell r="D137" t="str">
            <v>Clark Mountain #4</v>
          </cell>
          <cell r="E137">
            <v>4</v>
          </cell>
          <cell r="M137">
            <v>4.79</v>
          </cell>
          <cell r="N137">
            <v>231113</v>
          </cell>
        </row>
        <row r="138">
          <cell r="B138" t="str">
            <v xml:space="preserve">344.00 05           </v>
          </cell>
          <cell r="D138" t="str">
            <v>Fallon</v>
          </cell>
          <cell r="E138">
            <v>5</v>
          </cell>
          <cell r="M138">
            <v>0.81</v>
          </cell>
          <cell r="N138">
            <v>2341</v>
          </cell>
        </row>
        <row r="139">
          <cell r="B139" t="str">
            <v xml:space="preserve">344.00 06           </v>
          </cell>
          <cell r="D139" t="str">
            <v>Gabbs</v>
          </cell>
          <cell r="E139">
            <v>6</v>
          </cell>
          <cell r="M139">
            <v>1.27</v>
          </cell>
          <cell r="N139">
            <v>7494</v>
          </cell>
        </row>
        <row r="140">
          <cell r="B140" t="str">
            <v xml:space="preserve">344.00 08           </v>
          </cell>
          <cell r="D140" t="str">
            <v>Kings Beach</v>
          </cell>
          <cell r="E140">
            <v>8</v>
          </cell>
          <cell r="M140">
            <v>1.18</v>
          </cell>
          <cell r="N140">
            <v>17918</v>
          </cell>
        </row>
        <row r="141">
          <cell r="B141" t="str">
            <v xml:space="preserve">344.00 09           </v>
          </cell>
          <cell r="D141" t="str">
            <v>Pinon</v>
          </cell>
          <cell r="E141">
            <v>9</v>
          </cell>
          <cell r="M141">
            <v>4.21</v>
          </cell>
          <cell r="N141">
            <v>1026671</v>
          </cell>
        </row>
        <row r="142">
          <cell r="B142" t="str">
            <v xml:space="preserve">344.00 10           </v>
          </cell>
          <cell r="D142" t="str">
            <v>Portola</v>
          </cell>
          <cell r="E142">
            <v>10</v>
          </cell>
          <cell r="M142">
            <v>1.25</v>
          </cell>
          <cell r="N142">
            <v>7052</v>
          </cell>
        </row>
        <row r="143">
          <cell r="B143" t="str">
            <v xml:space="preserve">344.00 11           </v>
          </cell>
          <cell r="D143" t="str">
            <v>Stock Yard</v>
          </cell>
          <cell r="E143">
            <v>11</v>
          </cell>
          <cell r="M143">
            <v>1.88</v>
          </cell>
          <cell r="N143">
            <v>612</v>
          </cell>
        </row>
        <row r="144">
          <cell r="B144" t="str">
            <v xml:space="preserve">344.00 12           </v>
          </cell>
          <cell r="D144" t="str">
            <v>Tracy</v>
          </cell>
          <cell r="E144">
            <v>12</v>
          </cell>
          <cell r="M144">
            <v>0.59</v>
          </cell>
          <cell r="N144">
            <v>9735</v>
          </cell>
        </row>
        <row r="145">
          <cell r="B145" t="str">
            <v xml:space="preserve">344.00 16           </v>
          </cell>
          <cell r="D145" t="str">
            <v>Valley Road</v>
          </cell>
          <cell r="E145">
            <v>16</v>
          </cell>
          <cell r="M145">
            <v>4.92</v>
          </cell>
          <cell r="N145">
            <v>27622</v>
          </cell>
        </row>
        <row r="146">
          <cell r="B146" t="str">
            <v xml:space="preserve">344.00 15           </v>
          </cell>
          <cell r="D146" t="str">
            <v>Winnemucca</v>
          </cell>
          <cell r="E146">
            <v>15</v>
          </cell>
          <cell r="M146">
            <v>0.31</v>
          </cell>
          <cell r="N146">
            <v>5371</v>
          </cell>
        </row>
        <row r="148">
          <cell r="D148" t="str">
            <v>Total Account 344</v>
          </cell>
          <cell r="M148">
            <v>3.74</v>
          </cell>
          <cell r="N148">
            <v>1575835</v>
          </cell>
        </row>
        <row r="150">
          <cell r="B150">
            <v>345</v>
          </cell>
          <cell r="C150">
            <v>345</v>
          </cell>
          <cell r="D150" t="str">
            <v>ACCESSORY ELECTRIC EQUIPMENT</v>
          </cell>
        </row>
        <row r="151">
          <cell r="B151" t="str">
            <v xml:space="preserve">345.00 01           </v>
          </cell>
          <cell r="D151" t="str">
            <v>Battle Mountain</v>
          </cell>
          <cell r="E151">
            <v>1</v>
          </cell>
          <cell r="M151">
            <v>0.7</v>
          </cell>
          <cell r="N151">
            <v>1281</v>
          </cell>
        </row>
        <row r="152">
          <cell r="B152" t="str">
            <v xml:space="preserve">345.00 02           </v>
          </cell>
          <cell r="D152" t="str">
            <v>Brunswick</v>
          </cell>
          <cell r="E152">
            <v>2</v>
          </cell>
          <cell r="M152">
            <v>1.1100000000000001</v>
          </cell>
          <cell r="N152">
            <v>2736</v>
          </cell>
        </row>
        <row r="153">
          <cell r="B153" t="str">
            <v xml:space="preserve">345.00 03           </v>
          </cell>
          <cell r="D153" t="str">
            <v>Clark Mountain CT #3</v>
          </cell>
          <cell r="E153">
            <v>3</v>
          </cell>
          <cell r="M153">
            <v>4.6399999999999997</v>
          </cell>
          <cell r="N153">
            <v>161960</v>
          </cell>
        </row>
        <row r="154">
          <cell r="B154" t="str">
            <v xml:space="preserve">345.00 04           </v>
          </cell>
          <cell r="D154" t="str">
            <v>Clark Mountain CT #4</v>
          </cell>
          <cell r="E154">
            <v>4</v>
          </cell>
          <cell r="M154">
            <v>4.66</v>
          </cell>
          <cell r="N154">
            <v>162512</v>
          </cell>
        </row>
        <row r="155">
          <cell r="B155" t="str">
            <v xml:space="preserve">345.00 05           </v>
          </cell>
          <cell r="D155" t="str">
            <v>Fallon</v>
          </cell>
          <cell r="E155">
            <v>5</v>
          </cell>
          <cell r="M155">
            <v>0.81</v>
          </cell>
          <cell r="N155">
            <v>375</v>
          </cell>
        </row>
        <row r="156">
          <cell r="B156" t="str">
            <v xml:space="preserve">345.00 06           </v>
          </cell>
          <cell r="D156" t="str">
            <v>Gabbs</v>
          </cell>
          <cell r="E156">
            <v>6</v>
          </cell>
          <cell r="M156">
            <v>1.99</v>
          </cell>
          <cell r="N156">
            <v>8160</v>
          </cell>
        </row>
        <row r="157">
          <cell r="B157" t="str">
            <v xml:space="preserve">345.00 08           </v>
          </cell>
          <cell r="D157" t="str">
            <v>Kings Beach</v>
          </cell>
          <cell r="E157">
            <v>8</v>
          </cell>
          <cell r="M157">
            <v>1.52</v>
          </cell>
          <cell r="N157">
            <v>823</v>
          </cell>
        </row>
        <row r="158">
          <cell r="B158" t="str">
            <v xml:space="preserve">345.00 09           </v>
          </cell>
          <cell r="D158" t="str">
            <v>Pinon</v>
          </cell>
          <cell r="E158">
            <v>9</v>
          </cell>
          <cell r="M158">
            <v>4.17</v>
          </cell>
          <cell r="N158">
            <v>1247000</v>
          </cell>
        </row>
        <row r="159">
          <cell r="B159" t="str">
            <v xml:space="preserve">345.00 10           </v>
          </cell>
          <cell r="D159" t="str">
            <v>Portola</v>
          </cell>
          <cell r="E159">
            <v>10</v>
          </cell>
          <cell r="M159">
            <v>1.74</v>
          </cell>
          <cell r="N159">
            <v>2723</v>
          </cell>
        </row>
        <row r="160">
          <cell r="B160" t="str">
            <v xml:space="preserve">345.00 12           </v>
          </cell>
          <cell r="D160" t="str">
            <v>Tracy</v>
          </cell>
          <cell r="E160">
            <v>12</v>
          </cell>
          <cell r="M160">
            <v>1.23</v>
          </cell>
          <cell r="N160">
            <v>10648</v>
          </cell>
        </row>
        <row r="161">
          <cell r="B161" t="str">
            <v xml:space="preserve">345.00 16           </v>
          </cell>
          <cell r="D161" t="str">
            <v>Valley Road</v>
          </cell>
          <cell r="E161">
            <v>16</v>
          </cell>
          <cell r="M161">
            <v>10.83</v>
          </cell>
          <cell r="N161">
            <v>13791</v>
          </cell>
        </row>
        <row r="162">
          <cell r="B162" t="str">
            <v xml:space="preserve">345.00 15           </v>
          </cell>
          <cell r="D162" t="str">
            <v>Winnemucca</v>
          </cell>
          <cell r="E162">
            <v>15</v>
          </cell>
          <cell r="M162">
            <v>0.16</v>
          </cell>
          <cell r="N162">
            <v>1026</v>
          </cell>
        </row>
        <row r="164">
          <cell r="D164" t="str">
            <v>Total Account 345</v>
          </cell>
          <cell r="M164">
            <v>4.07</v>
          </cell>
          <cell r="N164">
            <v>1613035</v>
          </cell>
        </row>
        <row r="166">
          <cell r="B166">
            <v>346</v>
          </cell>
          <cell r="C166">
            <v>346</v>
          </cell>
          <cell r="D166" t="str">
            <v>MISC. POWER PLANT EQUIPMENT</v>
          </cell>
        </row>
        <row r="167">
          <cell r="B167" t="str">
            <v xml:space="preserve">346.00 03           </v>
          </cell>
          <cell r="D167" t="str">
            <v>Clark Mountain CT #3</v>
          </cell>
          <cell r="E167">
            <v>3</v>
          </cell>
          <cell r="M167">
            <v>5.69</v>
          </cell>
          <cell r="N167">
            <v>310208</v>
          </cell>
        </row>
        <row r="168">
          <cell r="B168" t="str">
            <v xml:space="preserve">346.00 04           </v>
          </cell>
          <cell r="D168" t="str">
            <v>Clark Mountain CT #4</v>
          </cell>
          <cell r="E168">
            <v>4</v>
          </cell>
          <cell r="M168">
            <v>4.9800000000000004</v>
          </cell>
          <cell r="N168">
            <v>16764</v>
          </cell>
        </row>
        <row r="169">
          <cell r="B169" t="str">
            <v xml:space="preserve">346.00 09           </v>
          </cell>
          <cell r="D169" t="str">
            <v>Pinon</v>
          </cell>
          <cell r="E169">
            <v>9</v>
          </cell>
          <cell r="M169">
            <v>4.76</v>
          </cell>
          <cell r="N169">
            <v>138800</v>
          </cell>
        </row>
        <row r="170">
          <cell r="B170" t="str">
            <v xml:space="preserve">346.00 12           </v>
          </cell>
          <cell r="D170" t="str">
            <v>Tracy</v>
          </cell>
          <cell r="E170">
            <v>12</v>
          </cell>
          <cell r="M170">
            <v>4.46</v>
          </cell>
          <cell r="N170">
            <v>140</v>
          </cell>
        </row>
        <row r="172">
          <cell r="D172" t="str">
            <v>Total Account 346</v>
          </cell>
          <cell r="M172">
            <v>5.35</v>
          </cell>
          <cell r="N172">
            <v>465912</v>
          </cell>
        </row>
        <row r="174">
          <cell r="D174" t="str">
            <v>TOTAL OTHER PRODUCTION</v>
          </cell>
          <cell r="M174">
            <v>4.25</v>
          </cell>
          <cell r="N174">
            <v>5690704</v>
          </cell>
        </row>
        <row r="176">
          <cell r="D176" t="str">
            <v>TRANSMISSION PLANT</v>
          </cell>
        </row>
        <row r="178">
          <cell r="B178">
            <v>350.2</v>
          </cell>
          <cell r="C178">
            <v>350</v>
          </cell>
          <cell r="D178" t="str">
            <v>Land Rights</v>
          </cell>
          <cell r="M178">
            <v>1.42</v>
          </cell>
          <cell r="N178">
            <v>594873</v>
          </cell>
        </row>
        <row r="179">
          <cell r="B179">
            <v>352</v>
          </cell>
          <cell r="C179">
            <v>352</v>
          </cell>
          <cell r="D179" t="str">
            <v>Structures &amp; Improvements</v>
          </cell>
          <cell r="M179">
            <v>1.98</v>
          </cell>
          <cell r="N179">
            <v>133239</v>
          </cell>
        </row>
        <row r="180">
          <cell r="B180">
            <v>353</v>
          </cell>
          <cell r="C180">
            <v>353</v>
          </cell>
          <cell r="D180" t="str">
            <v>Station Equipment</v>
          </cell>
          <cell r="M180">
            <v>1.83</v>
          </cell>
          <cell r="N180">
            <v>2852629</v>
          </cell>
        </row>
        <row r="181">
          <cell r="B181">
            <v>354</v>
          </cell>
          <cell r="C181">
            <v>354</v>
          </cell>
          <cell r="D181" t="str">
            <v>Towers &amp; Fixtures</v>
          </cell>
          <cell r="M181">
            <v>1.52</v>
          </cell>
          <cell r="N181">
            <v>1954997</v>
          </cell>
        </row>
        <row r="182">
          <cell r="B182">
            <v>355</v>
          </cell>
          <cell r="C182">
            <v>355</v>
          </cell>
          <cell r="D182" t="str">
            <v>Poles &amp; fixtures</v>
          </cell>
          <cell r="M182">
            <v>1.82</v>
          </cell>
          <cell r="N182">
            <v>984573</v>
          </cell>
        </row>
        <row r="183">
          <cell r="B183">
            <v>356</v>
          </cell>
          <cell r="C183">
            <v>356</v>
          </cell>
          <cell r="D183" t="str">
            <v>Overhead Conductors &amp; Devices</v>
          </cell>
          <cell r="M183">
            <v>1.63</v>
          </cell>
          <cell r="N183">
            <v>1837042</v>
          </cell>
        </row>
        <row r="184">
          <cell r="B184">
            <v>357</v>
          </cell>
          <cell r="C184">
            <v>357</v>
          </cell>
          <cell r="D184" t="str">
            <v>Underground Conduit</v>
          </cell>
          <cell r="M184">
            <v>1.92</v>
          </cell>
          <cell r="N184">
            <v>133927</v>
          </cell>
        </row>
        <row r="185">
          <cell r="B185">
            <v>358</v>
          </cell>
          <cell r="C185">
            <v>358</v>
          </cell>
          <cell r="D185" t="str">
            <v>Underground Conductors</v>
          </cell>
          <cell r="M185">
            <v>2.35</v>
          </cell>
          <cell r="N185">
            <v>255427</v>
          </cell>
        </row>
        <row r="186">
          <cell r="B186">
            <v>359</v>
          </cell>
          <cell r="C186">
            <v>359</v>
          </cell>
          <cell r="D186" t="str">
            <v>Roads &amp; Trails</v>
          </cell>
          <cell r="M186">
            <v>1.19</v>
          </cell>
          <cell r="N186">
            <v>4766</v>
          </cell>
        </row>
        <row r="187">
          <cell r="B187" t="str">
            <v xml:space="preserve"> </v>
          </cell>
          <cell r="C187" t="str">
            <v xml:space="preserve"> </v>
          </cell>
          <cell r="D187" t="str">
            <v xml:space="preserve"> </v>
          </cell>
        </row>
        <row r="188">
          <cell r="B188" t="str">
            <v xml:space="preserve"> </v>
          </cell>
          <cell r="C188" t="str">
            <v xml:space="preserve"> </v>
          </cell>
          <cell r="D188" t="str">
            <v>DISTRIBUTION PLANT</v>
          </cell>
        </row>
        <row r="190">
          <cell r="B190">
            <v>360.2</v>
          </cell>
          <cell r="C190">
            <v>360</v>
          </cell>
          <cell r="D190" t="str">
            <v>Land Rights</v>
          </cell>
          <cell r="M190">
            <v>1.62</v>
          </cell>
          <cell r="N190">
            <v>113103</v>
          </cell>
        </row>
        <row r="191">
          <cell r="B191">
            <v>361</v>
          </cell>
          <cell r="C191">
            <v>361</v>
          </cell>
          <cell r="D191" t="str">
            <v>Structures &amp; Improvements</v>
          </cell>
          <cell r="M191">
            <v>1.82</v>
          </cell>
          <cell r="N191">
            <v>30061</v>
          </cell>
        </row>
        <row r="192">
          <cell r="B192">
            <v>362</v>
          </cell>
          <cell r="C192">
            <v>362</v>
          </cell>
          <cell r="D192" t="str">
            <v>Station euipment</v>
          </cell>
          <cell r="M192">
            <v>1.74</v>
          </cell>
          <cell r="N192">
            <v>2489631</v>
          </cell>
        </row>
        <row r="193">
          <cell r="B193">
            <v>364</v>
          </cell>
          <cell r="C193">
            <v>364</v>
          </cell>
          <cell r="D193" t="str">
            <v>Poles,Towers &amp; Fixtures</v>
          </cell>
          <cell r="M193">
            <v>1.37</v>
          </cell>
          <cell r="N193">
            <v>1961554</v>
          </cell>
        </row>
        <row r="194">
          <cell r="B194">
            <v>365</v>
          </cell>
          <cell r="C194">
            <v>365</v>
          </cell>
          <cell r="D194" t="str">
            <v>Overhead Conductors</v>
          </cell>
          <cell r="M194">
            <v>3.85</v>
          </cell>
          <cell r="N194">
            <v>4968273</v>
          </cell>
        </row>
        <row r="195">
          <cell r="B195">
            <v>366</v>
          </cell>
          <cell r="C195">
            <v>366</v>
          </cell>
          <cell r="D195" t="str">
            <v>Underground Conduit</v>
          </cell>
          <cell r="M195">
            <v>1.7</v>
          </cell>
          <cell r="N195">
            <v>1345877</v>
          </cell>
        </row>
        <row r="196">
          <cell r="B196">
            <v>367</v>
          </cell>
          <cell r="C196">
            <v>367</v>
          </cell>
          <cell r="D196" t="str">
            <v>Underground Conductors</v>
          </cell>
          <cell r="M196">
            <v>2.31</v>
          </cell>
          <cell r="N196">
            <v>5239415</v>
          </cell>
        </row>
        <row r="197">
          <cell r="B197">
            <v>368</v>
          </cell>
          <cell r="C197">
            <v>368</v>
          </cell>
          <cell r="D197" t="str">
            <v>Line transformers</v>
          </cell>
          <cell r="M197">
            <v>1.87</v>
          </cell>
          <cell r="N197">
            <v>2726149</v>
          </cell>
        </row>
        <row r="198">
          <cell r="B198">
            <v>369</v>
          </cell>
          <cell r="C198">
            <v>369</v>
          </cell>
          <cell r="D198" t="str">
            <v>Services</v>
          </cell>
          <cell r="M198">
            <v>2.66</v>
          </cell>
          <cell r="N198">
            <v>2727978</v>
          </cell>
        </row>
        <row r="199">
          <cell r="B199">
            <v>370</v>
          </cell>
          <cell r="C199">
            <v>370</v>
          </cell>
          <cell r="D199" t="str">
            <v>Meters</v>
          </cell>
          <cell r="M199">
            <v>2.56</v>
          </cell>
          <cell r="N199">
            <v>1016738</v>
          </cell>
        </row>
        <row r="200">
          <cell r="B200">
            <v>371</v>
          </cell>
          <cell r="C200">
            <v>371</v>
          </cell>
          <cell r="D200" t="str">
            <v>Installations on Customer Pemises</v>
          </cell>
          <cell r="M200">
            <v>2.5</v>
          </cell>
          <cell r="N200">
            <v>211664</v>
          </cell>
        </row>
        <row r="201">
          <cell r="B201">
            <v>373</v>
          </cell>
          <cell r="C201">
            <v>373</v>
          </cell>
          <cell r="D201" t="str">
            <v>Street Lighting</v>
          </cell>
          <cell r="M201">
            <v>2.0499999999999998</v>
          </cell>
          <cell r="N201">
            <v>549406</v>
          </cell>
        </row>
        <row r="203">
          <cell r="D203" t="str">
            <v>GENERAL PLANT</v>
          </cell>
        </row>
        <row r="205">
          <cell r="B205">
            <v>390</v>
          </cell>
          <cell r="C205">
            <v>390</v>
          </cell>
          <cell r="D205" t="str">
            <v>Structures &amp; Improvements</v>
          </cell>
          <cell r="M205">
            <v>2.54</v>
          </cell>
          <cell r="N205">
            <v>229447</v>
          </cell>
        </row>
        <row r="206">
          <cell r="B206">
            <v>391.1</v>
          </cell>
          <cell r="C206">
            <v>391.1</v>
          </cell>
          <cell r="D206" t="str">
            <v>Office Furniture &amp; Euipment</v>
          </cell>
          <cell r="M206">
            <v>5</v>
          </cell>
          <cell r="N206">
            <v>100573</v>
          </cell>
        </row>
        <row r="207">
          <cell r="B207">
            <v>391.2</v>
          </cell>
          <cell r="C207">
            <v>391.2</v>
          </cell>
          <cell r="D207" t="str">
            <v>Computers</v>
          </cell>
          <cell r="M207">
            <v>20</v>
          </cell>
          <cell r="N207">
            <v>678139</v>
          </cell>
        </row>
        <row r="208">
          <cell r="B208">
            <v>391.3</v>
          </cell>
          <cell r="C208">
            <v>391.3</v>
          </cell>
          <cell r="D208" t="str">
            <v>Computer Equipment - ESCC</v>
          </cell>
          <cell r="M208">
            <v>10</v>
          </cell>
          <cell r="N208">
            <v>291154</v>
          </cell>
        </row>
        <row r="209">
          <cell r="B209">
            <v>392</v>
          </cell>
          <cell r="C209">
            <v>392</v>
          </cell>
          <cell r="D209" t="str">
            <v>Transportation Equipment</v>
          </cell>
          <cell r="M209">
            <v>13.01</v>
          </cell>
          <cell r="N209">
            <v>2695291</v>
          </cell>
        </row>
        <row r="210">
          <cell r="B210">
            <v>393</v>
          </cell>
          <cell r="C210">
            <v>393</v>
          </cell>
          <cell r="D210" t="str">
            <v>Store Equipment</v>
          </cell>
          <cell r="M210">
            <v>5</v>
          </cell>
          <cell r="N210">
            <v>10705</v>
          </cell>
        </row>
        <row r="211">
          <cell r="B211">
            <v>394</v>
          </cell>
          <cell r="C211">
            <v>394</v>
          </cell>
          <cell r="D211" t="str">
            <v>Tools, Shop &amp; Garage Euipment</v>
          </cell>
          <cell r="M211">
            <v>4</v>
          </cell>
          <cell r="N211">
            <v>160029</v>
          </cell>
        </row>
        <row r="212">
          <cell r="B212">
            <v>395</v>
          </cell>
          <cell r="C212">
            <v>395</v>
          </cell>
          <cell r="D212" t="str">
            <v>Laboratory Equipment</v>
          </cell>
          <cell r="M212">
            <v>6.67</v>
          </cell>
          <cell r="N212">
            <v>50338</v>
          </cell>
        </row>
        <row r="213">
          <cell r="B213">
            <v>396</v>
          </cell>
          <cell r="C213">
            <v>396</v>
          </cell>
          <cell r="D213" t="str">
            <v>Power-Operated Equipment</v>
          </cell>
          <cell r="M213">
            <v>13.01</v>
          </cell>
          <cell r="N213">
            <v>618645</v>
          </cell>
        </row>
        <row r="214">
          <cell r="B214">
            <v>397</v>
          </cell>
          <cell r="C214">
            <v>397</v>
          </cell>
          <cell r="D214" t="str">
            <v>Communication Equipment</v>
          </cell>
          <cell r="M214">
            <v>6.67</v>
          </cell>
          <cell r="N214">
            <v>1635372</v>
          </cell>
        </row>
      </sheetData>
      <sheetData sheetId="6">
        <row r="4">
          <cell r="A4">
            <v>310.10000000000002</v>
          </cell>
          <cell r="B4" t="str">
            <v>Land</v>
          </cell>
          <cell r="G4">
            <v>1</v>
          </cell>
          <cell r="H4" t="str">
            <v>TRACY UNIT 1</v>
          </cell>
        </row>
        <row r="5">
          <cell r="A5">
            <v>310.2</v>
          </cell>
          <cell r="B5" t="str">
            <v>Land Rights</v>
          </cell>
          <cell r="G5">
            <v>2</v>
          </cell>
          <cell r="H5" t="str">
            <v>TRACY UNIT 2</v>
          </cell>
        </row>
        <row r="6">
          <cell r="A6">
            <v>311</v>
          </cell>
          <cell r="B6" t="str">
            <v>Structures and Improvements</v>
          </cell>
          <cell r="G6">
            <v>3</v>
          </cell>
          <cell r="H6" t="str">
            <v>TRACY UNIT 3</v>
          </cell>
        </row>
        <row r="7">
          <cell r="A7">
            <v>312</v>
          </cell>
          <cell r="B7" t="str">
            <v>Boiler Plant Equipment</v>
          </cell>
          <cell r="G7">
            <v>6</v>
          </cell>
          <cell r="H7" t="str">
            <v>TRACY COMMON</v>
          </cell>
        </row>
        <row r="8">
          <cell r="A8">
            <v>312.01</v>
          </cell>
          <cell r="B8" t="str">
            <v>Boiler Plant Equipment - Unit Trains</v>
          </cell>
          <cell r="G8">
            <v>10</v>
          </cell>
          <cell r="H8" t="str">
            <v>FT CHURCHILL COMMON</v>
          </cell>
        </row>
        <row r="9">
          <cell r="A9">
            <v>312.02</v>
          </cell>
          <cell r="B9" t="str">
            <v>Boiler Plant Equipment - AQC</v>
          </cell>
          <cell r="G9">
            <v>11</v>
          </cell>
          <cell r="H9" t="str">
            <v>FT CHURCHILL UNIT 1</v>
          </cell>
        </row>
        <row r="10">
          <cell r="G10">
            <v>12</v>
          </cell>
          <cell r="H10" t="str">
            <v>FT CHURCHILL UNIT 2</v>
          </cell>
        </row>
        <row r="11">
          <cell r="A11">
            <v>314</v>
          </cell>
          <cell r="B11" t="str">
            <v>Turbogenerator Units</v>
          </cell>
          <cell r="G11">
            <v>21</v>
          </cell>
          <cell r="H11" t="str">
            <v>VALMY UNIT 1</v>
          </cell>
        </row>
        <row r="12">
          <cell r="A12">
            <v>315</v>
          </cell>
          <cell r="B12" t="str">
            <v>Accessory Electric Equipment</v>
          </cell>
          <cell r="G12">
            <v>22</v>
          </cell>
          <cell r="H12" t="str">
            <v>VALMY UNIT 2</v>
          </cell>
        </row>
        <row r="13">
          <cell r="A13">
            <v>316</v>
          </cell>
          <cell r="B13" t="str">
            <v>Miscellaneous Power Plant Equipment</v>
          </cell>
        </row>
        <row r="14">
          <cell r="A14">
            <v>321</v>
          </cell>
          <cell r="B14" t="str">
            <v>Structures and Improvements</v>
          </cell>
        </row>
        <row r="15">
          <cell r="A15">
            <v>322</v>
          </cell>
          <cell r="B15" t="str">
            <v>Reactor Plant Equipment</v>
          </cell>
        </row>
        <row r="16">
          <cell r="A16">
            <v>323</v>
          </cell>
          <cell r="B16" t="str">
            <v>Turbogenerator Units</v>
          </cell>
        </row>
        <row r="17">
          <cell r="A17">
            <v>324</v>
          </cell>
          <cell r="B17" t="str">
            <v>Accessory Electric Equipment</v>
          </cell>
        </row>
        <row r="18">
          <cell r="A18">
            <v>325</v>
          </cell>
          <cell r="B18" t="str">
            <v>Miscellaneous Power Plant Equipment</v>
          </cell>
        </row>
        <row r="19">
          <cell r="A19">
            <v>317</v>
          </cell>
          <cell r="B19" t="str">
            <v>Asset Retirement Costs</v>
          </cell>
        </row>
        <row r="20">
          <cell r="A20">
            <v>330</v>
          </cell>
          <cell r="B20" t="str">
            <v>Land</v>
          </cell>
        </row>
        <row r="21">
          <cell r="A21">
            <v>340.1</v>
          </cell>
          <cell r="B21" t="str">
            <v>Land</v>
          </cell>
          <cell r="G21">
            <v>0</v>
          </cell>
          <cell r="H21" t="str">
            <v>Other</v>
          </cell>
        </row>
        <row r="22">
          <cell r="A22">
            <v>340.2</v>
          </cell>
          <cell r="B22" t="str">
            <v>Land Rights</v>
          </cell>
          <cell r="G22">
            <v>1</v>
          </cell>
          <cell r="H22" t="str">
            <v>Battle Mountain</v>
          </cell>
        </row>
        <row r="23">
          <cell r="A23">
            <v>341</v>
          </cell>
          <cell r="B23" t="str">
            <v>Structures and Improvements</v>
          </cell>
          <cell r="G23">
            <v>2</v>
          </cell>
          <cell r="H23" t="str">
            <v>Brunswick</v>
          </cell>
        </row>
        <row r="24">
          <cell r="A24">
            <v>341.02</v>
          </cell>
          <cell r="B24" t="str">
            <v>Structures and Improvements</v>
          </cell>
          <cell r="G24">
            <v>3</v>
          </cell>
          <cell r="H24" t="str">
            <v>Clark Mountain CT #3</v>
          </cell>
        </row>
        <row r="25">
          <cell r="A25">
            <v>342</v>
          </cell>
          <cell r="B25" t="str">
            <v>Fuel Holders, Producers and Accessories</v>
          </cell>
          <cell r="G25">
            <v>4</v>
          </cell>
          <cell r="H25" t="str">
            <v>Clark Mountain CT #4</v>
          </cell>
        </row>
        <row r="26">
          <cell r="A26">
            <v>343</v>
          </cell>
          <cell r="B26" t="str">
            <v>Prime Movers</v>
          </cell>
          <cell r="G26">
            <v>5</v>
          </cell>
          <cell r="H26" t="str">
            <v>Fallon Diesels</v>
          </cell>
        </row>
        <row r="27">
          <cell r="A27">
            <v>344</v>
          </cell>
          <cell r="B27" t="str">
            <v>Generators</v>
          </cell>
          <cell r="G27">
            <v>6</v>
          </cell>
          <cell r="H27" t="str">
            <v>Gabbs</v>
          </cell>
        </row>
        <row r="28">
          <cell r="A28">
            <v>344.02</v>
          </cell>
          <cell r="B28" t="str">
            <v>Generators</v>
          </cell>
          <cell r="G28">
            <v>8</v>
          </cell>
          <cell r="H28" t="str">
            <v>Kings Beach</v>
          </cell>
        </row>
        <row r="29">
          <cell r="A29">
            <v>345</v>
          </cell>
          <cell r="B29" t="str">
            <v>Accessory Electric Equipment</v>
          </cell>
          <cell r="G29">
            <v>9</v>
          </cell>
          <cell r="H29" t="str">
            <v>Tracy Units 4&amp;5</v>
          </cell>
        </row>
        <row r="30">
          <cell r="A30">
            <v>345.02</v>
          </cell>
          <cell r="B30" t="str">
            <v>Accessory Electric Equipment</v>
          </cell>
          <cell r="G30">
            <v>10</v>
          </cell>
          <cell r="H30" t="str">
            <v>Portola Diesels</v>
          </cell>
        </row>
        <row r="31">
          <cell r="A31">
            <v>346</v>
          </cell>
          <cell r="B31" t="str">
            <v>Miscellaneous Power Plant Equipment</v>
          </cell>
          <cell r="G31">
            <v>11</v>
          </cell>
          <cell r="H31" t="str">
            <v>Stock Yard Diesels</v>
          </cell>
        </row>
        <row r="32">
          <cell r="A32">
            <v>346.02</v>
          </cell>
          <cell r="B32" t="str">
            <v>Miscellaneous Power Plant Equipment</v>
          </cell>
          <cell r="G32">
            <v>12</v>
          </cell>
          <cell r="H32" t="str">
            <v>Clark Mountain Diesels #1/2</v>
          </cell>
        </row>
        <row r="33">
          <cell r="A33">
            <v>347</v>
          </cell>
          <cell r="B33" t="str">
            <v>Asset Retirement Costs</v>
          </cell>
          <cell r="G33">
            <v>15</v>
          </cell>
          <cell r="H33" t="str">
            <v>Winnemucca Gas Turbines</v>
          </cell>
        </row>
        <row r="34">
          <cell r="G34">
            <v>16</v>
          </cell>
          <cell r="H34" t="str">
            <v>Valley Road Diesels</v>
          </cell>
        </row>
        <row r="35">
          <cell r="A35">
            <v>350.1</v>
          </cell>
          <cell r="B35" t="str">
            <v>Land</v>
          </cell>
          <cell r="G35">
            <v>21</v>
          </cell>
          <cell r="H35" t="str">
            <v>VALMY UNIT 1</v>
          </cell>
        </row>
        <row r="36">
          <cell r="A36">
            <v>350.2</v>
          </cell>
          <cell r="B36" t="str">
            <v>Land Rights</v>
          </cell>
          <cell r="G36">
            <v>33</v>
          </cell>
          <cell r="H36" t="str">
            <v>VALMY UNIT 2</v>
          </cell>
        </row>
        <row r="37">
          <cell r="A37">
            <v>352</v>
          </cell>
          <cell r="B37" t="str">
            <v>Structures and Improvements</v>
          </cell>
          <cell r="G37">
            <v>38</v>
          </cell>
          <cell r="H37" t="str">
            <v>Loyalton Diesels</v>
          </cell>
        </row>
        <row r="38">
          <cell r="A38">
            <v>353</v>
          </cell>
          <cell r="B38" t="str">
            <v>Station Equipment</v>
          </cell>
          <cell r="G38">
            <v>41</v>
          </cell>
          <cell r="H38" t="str">
            <v>Tracy 8,9,10</v>
          </cell>
        </row>
        <row r="39">
          <cell r="A39">
            <v>353.03</v>
          </cell>
          <cell r="B39" t="str">
            <v>Station Equipment - Communication Equipment</v>
          </cell>
          <cell r="G39">
            <v>91</v>
          </cell>
          <cell r="H39" t="str">
            <v>Solar</v>
          </cell>
        </row>
        <row r="40">
          <cell r="A40">
            <v>354</v>
          </cell>
          <cell r="B40" t="str">
            <v>Towers and Fixtures</v>
          </cell>
        </row>
        <row r="41">
          <cell r="A41">
            <v>355</v>
          </cell>
          <cell r="B41" t="str">
            <v>Poles and Fixtures</v>
          </cell>
        </row>
        <row r="42">
          <cell r="A42">
            <v>356</v>
          </cell>
          <cell r="B42" t="str">
            <v>Overhead Conductors and Devices</v>
          </cell>
        </row>
        <row r="43">
          <cell r="A43">
            <v>357</v>
          </cell>
          <cell r="B43" t="str">
            <v>Underground Conduit</v>
          </cell>
        </row>
        <row r="44">
          <cell r="A44">
            <v>358</v>
          </cell>
          <cell r="B44" t="str">
            <v>Underground Conductors and Devices</v>
          </cell>
        </row>
        <row r="45">
          <cell r="A45">
            <v>359</v>
          </cell>
          <cell r="B45" t="str">
            <v>Roads and Trails</v>
          </cell>
        </row>
        <row r="46">
          <cell r="A46">
            <v>360.1</v>
          </cell>
          <cell r="B46" t="str">
            <v>Land</v>
          </cell>
        </row>
        <row r="47">
          <cell r="A47">
            <v>360.2</v>
          </cell>
          <cell r="B47" t="str">
            <v>Land Rights</v>
          </cell>
        </row>
        <row r="48">
          <cell r="A48">
            <v>361</v>
          </cell>
          <cell r="B48" t="str">
            <v>Structures and Improvements</v>
          </cell>
        </row>
        <row r="49">
          <cell r="A49">
            <v>362</v>
          </cell>
          <cell r="B49" t="str">
            <v>Station Equipment</v>
          </cell>
        </row>
        <row r="50">
          <cell r="A50">
            <v>362.03</v>
          </cell>
          <cell r="B50" t="str">
            <v>Station Equipment - Communication Equipment</v>
          </cell>
        </row>
        <row r="51">
          <cell r="A51">
            <v>364</v>
          </cell>
          <cell r="B51" t="str">
            <v>Poles, Towers and Fixtures</v>
          </cell>
        </row>
        <row r="52">
          <cell r="A52">
            <v>365</v>
          </cell>
          <cell r="B52" t="str">
            <v>Overhead Conductors and Devices</v>
          </cell>
        </row>
        <row r="53">
          <cell r="A53">
            <v>366</v>
          </cell>
          <cell r="B53" t="str">
            <v>Underground Conduit</v>
          </cell>
        </row>
        <row r="54">
          <cell r="A54">
            <v>367</v>
          </cell>
          <cell r="B54" t="str">
            <v>Underground Conductors and Devices</v>
          </cell>
        </row>
        <row r="55">
          <cell r="A55">
            <v>368</v>
          </cell>
          <cell r="B55" t="str">
            <v>Transformers</v>
          </cell>
        </row>
        <row r="56">
          <cell r="A56">
            <v>369</v>
          </cell>
          <cell r="B56" t="str">
            <v>Services</v>
          </cell>
        </row>
        <row r="57">
          <cell r="A57">
            <v>370</v>
          </cell>
          <cell r="B57" t="str">
            <v>Meters</v>
          </cell>
        </row>
        <row r="58">
          <cell r="A58">
            <v>371</v>
          </cell>
          <cell r="B58" t="str">
            <v>Installations on Customers' Premises</v>
          </cell>
        </row>
        <row r="59">
          <cell r="A59">
            <v>373</v>
          </cell>
          <cell r="B59" t="str">
            <v>Street Lighting and Signal Systems</v>
          </cell>
        </row>
        <row r="60">
          <cell r="A60">
            <v>389.1</v>
          </cell>
          <cell r="B60" t="str">
            <v>Land</v>
          </cell>
        </row>
        <row r="61">
          <cell r="A61">
            <v>389.2</v>
          </cell>
          <cell r="B61" t="str">
            <v>Land Rights</v>
          </cell>
        </row>
        <row r="62">
          <cell r="A62">
            <v>390</v>
          </cell>
          <cell r="B62" t="str">
            <v>Structures and Improvements</v>
          </cell>
        </row>
        <row r="63">
          <cell r="A63">
            <v>391</v>
          </cell>
          <cell r="B63" t="str">
            <v>Office Furniture and Equipment</v>
          </cell>
        </row>
        <row r="64">
          <cell r="A64">
            <v>391.1</v>
          </cell>
          <cell r="B64" t="str">
            <v>Office Furniture and Equipment</v>
          </cell>
        </row>
        <row r="65">
          <cell r="A65">
            <v>391.2</v>
          </cell>
          <cell r="B65" t="str">
            <v>Computer Equipment</v>
          </cell>
        </row>
        <row r="66">
          <cell r="A66">
            <v>391.3</v>
          </cell>
          <cell r="B66" t="str">
            <v>ESCC Computers</v>
          </cell>
        </row>
        <row r="67">
          <cell r="A67">
            <v>392</v>
          </cell>
          <cell r="B67" t="str">
            <v>Transportation Equipment</v>
          </cell>
        </row>
        <row r="68">
          <cell r="A68">
            <v>393</v>
          </cell>
          <cell r="B68" t="str">
            <v>Stores Equipment</v>
          </cell>
        </row>
        <row r="69">
          <cell r="A69">
            <v>394</v>
          </cell>
          <cell r="B69" t="str">
            <v>Tools, Shop and Garage Equipment</v>
          </cell>
        </row>
        <row r="70">
          <cell r="A70">
            <v>395</v>
          </cell>
          <cell r="B70" t="str">
            <v>Laboratory Equipment</v>
          </cell>
        </row>
        <row r="71">
          <cell r="A71">
            <v>396</v>
          </cell>
          <cell r="B71" t="str">
            <v>Power Operated Equipment</v>
          </cell>
        </row>
        <row r="72">
          <cell r="A72">
            <v>397</v>
          </cell>
          <cell r="B72" t="str">
            <v>Communication Equipment</v>
          </cell>
        </row>
        <row r="73">
          <cell r="A73">
            <v>398</v>
          </cell>
          <cell r="B73" t="str">
            <v>Miscellaneous Equipment</v>
          </cell>
        </row>
        <row r="74">
          <cell r="A74">
            <v>374</v>
          </cell>
          <cell r="B74" t="str">
            <v>Asset Retirement Costs - PCB's</v>
          </cell>
        </row>
        <row r="75">
          <cell r="A75">
            <v>399</v>
          </cell>
          <cell r="B75" t="str">
            <v>Asset Retirement Costs</v>
          </cell>
        </row>
        <row r="78">
          <cell r="A78">
            <v>301</v>
          </cell>
          <cell r="B78" t="str">
            <v>Organization</v>
          </cell>
        </row>
        <row r="79">
          <cell r="A79">
            <v>302</v>
          </cell>
          <cell r="B79" t="str">
            <v>Franchises and Consents</v>
          </cell>
        </row>
        <row r="80">
          <cell r="A80">
            <v>303</v>
          </cell>
          <cell r="B80" t="str">
            <v>Software</v>
          </cell>
        </row>
        <row r="81">
          <cell r="A81">
            <v>303.01</v>
          </cell>
          <cell r="B81" t="str">
            <v>Communication Equipment (Substation)</v>
          </cell>
        </row>
      </sheetData>
      <sheetData sheetId="7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310</v>
          </cell>
          <cell r="B2" t="str">
            <v xml:space="preserve">       </v>
          </cell>
          <cell r="C2">
            <v>75</v>
          </cell>
          <cell r="D2" t="str">
            <v xml:space="preserve">R3   </v>
          </cell>
          <cell r="E2">
            <v>0</v>
          </cell>
          <cell r="F2">
            <v>203037.21</v>
          </cell>
          <cell r="G2">
            <v>142587</v>
          </cell>
          <cell r="H2">
            <v>60449</v>
          </cell>
          <cell r="I2">
            <v>1081</v>
          </cell>
          <cell r="J2">
            <v>0.53</v>
          </cell>
          <cell r="K2">
            <v>55.9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70.2</v>
          </cell>
          <cell r="P2">
            <v>28.8</v>
          </cell>
          <cell r="Q2">
            <v>72558</v>
          </cell>
          <cell r="R2">
            <v>2700</v>
          </cell>
          <cell r="S2">
            <v>1.33</v>
          </cell>
        </row>
        <row r="3">
          <cell r="A3" t="str">
            <v xml:space="preserve">311.00 01           </v>
          </cell>
          <cell r="B3">
            <v>41609</v>
          </cell>
          <cell r="C3">
            <v>125</v>
          </cell>
          <cell r="D3" t="str">
            <v xml:space="preserve">R2   </v>
          </cell>
          <cell r="E3">
            <v>-30</v>
          </cell>
          <cell r="F3">
            <v>1266925.97</v>
          </cell>
          <cell r="G3">
            <v>1266926</v>
          </cell>
          <cell r="H3">
            <v>380078</v>
          </cell>
          <cell r="I3">
            <v>42604</v>
          </cell>
          <cell r="J3">
            <v>3.36</v>
          </cell>
          <cell r="K3">
            <v>8.9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100</v>
          </cell>
          <cell r="P3">
            <v>38</v>
          </cell>
          <cell r="Q3">
            <v>1292598</v>
          </cell>
          <cell r="R3">
            <v>39700</v>
          </cell>
          <cell r="S3">
            <v>3.13</v>
          </cell>
        </row>
        <row r="4">
          <cell r="A4" t="str">
            <v xml:space="preserve">311.00 02           </v>
          </cell>
          <cell r="B4">
            <v>42339</v>
          </cell>
          <cell r="C4">
            <v>125</v>
          </cell>
          <cell r="D4" t="str">
            <v xml:space="preserve">R2   </v>
          </cell>
          <cell r="E4">
            <v>-30</v>
          </cell>
          <cell r="F4">
            <v>1041879.64</v>
          </cell>
          <cell r="G4">
            <v>1041880</v>
          </cell>
          <cell r="H4">
            <v>312563</v>
          </cell>
          <cell r="I4">
            <v>28724</v>
          </cell>
          <cell r="J4">
            <v>2.76</v>
          </cell>
          <cell r="K4">
            <v>10.9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100</v>
          </cell>
          <cell r="P4">
            <v>35.9</v>
          </cell>
          <cell r="Q4">
            <v>1001492</v>
          </cell>
          <cell r="R4">
            <v>32408</v>
          </cell>
          <cell r="S4">
            <v>3.11</v>
          </cell>
        </row>
        <row r="5">
          <cell r="A5" t="str">
            <v xml:space="preserve">311.00 03           </v>
          </cell>
          <cell r="B5">
            <v>45627</v>
          </cell>
          <cell r="C5">
            <v>125</v>
          </cell>
          <cell r="D5" t="str">
            <v xml:space="preserve">R2   </v>
          </cell>
          <cell r="E5">
            <v>-30</v>
          </cell>
          <cell r="F5">
            <v>2507973.5299999998</v>
          </cell>
          <cell r="G5">
            <v>2135231</v>
          </cell>
          <cell r="H5">
            <v>1125134</v>
          </cell>
          <cell r="I5">
            <v>57338</v>
          </cell>
          <cell r="J5">
            <v>2.29</v>
          </cell>
          <cell r="K5">
            <v>19.600000000000001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85.1</v>
          </cell>
          <cell r="P5">
            <v>29.6</v>
          </cell>
          <cell r="Q5">
            <v>1916888</v>
          </cell>
          <cell r="R5">
            <v>68415</v>
          </cell>
          <cell r="S5">
            <v>2.73</v>
          </cell>
        </row>
        <row r="6">
          <cell r="A6" t="str">
            <v xml:space="preserve">311.00 06           </v>
          </cell>
          <cell r="B6">
            <v>45627</v>
          </cell>
          <cell r="C6">
            <v>125</v>
          </cell>
          <cell r="D6" t="str">
            <v xml:space="preserve">R2   </v>
          </cell>
          <cell r="E6">
            <v>-30</v>
          </cell>
          <cell r="F6">
            <v>2654748.98</v>
          </cell>
          <cell r="G6">
            <v>1483573</v>
          </cell>
          <cell r="H6">
            <v>1967598</v>
          </cell>
          <cell r="I6">
            <v>99795</v>
          </cell>
          <cell r="J6">
            <v>3.76</v>
          </cell>
          <cell r="K6">
            <v>19.7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55.9</v>
          </cell>
          <cell r="P6">
            <v>18.7</v>
          </cell>
          <cell r="Q6">
            <v>1548405</v>
          </cell>
          <cell r="R6">
            <v>96427</v>
          </cell>
          <cell r="S6">
            <v>3.63</v>
          </cell>
        </row>
        <row r="7">
          <cell r="A7" t="str">
            <v xml:space="preserve">311.00 10           </v>
          </cell>
          <cell r="B7">
            <v>43435</v>
          </cell>
          <cell r="C7">
            <v>125</v>
          </cell>
          <cell r="D7" t="str">
            <v xml:space="preserve">R2   </v>
          </cell>
          <cell r="E7">
            <v>-30</v>
          </cell>
          <cell r="F7">
            <v>2007222.09</v>
          </cell>
          <cell r="G7">
            <v>948007</v>
          </cell>
          <cell r="H7">
            <v>1661383</v>
          </cell>
          <cell r="I7">
            <v>119603</v>
          </cell>
          <cell r="J7">
            <v>5.96</v>
          </cell>
          <cell r="K7">
            <v>13.9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47.2</v>
          </cell>
          <cell r="P7">
            <v>9.9</v>
          </cell>
          <cell r="Q7">
            <v>1011085</v>
          </cell>
          <cell r="R7">
            <v>114997</v>
          </cell>
          <cell r="S7">
            <v>5.73</v>
          </cell>
        </row>
        <row r="8">
          <cell r="A8" t="str">
            <v xml:space="preserve">311.00 11           </v>
          </cell>
          <cell r="B8">
            <v>43435</v>
          </cell>
          <cell r="C8">
            <v>125</v>
          </cell>
          <cell r="D8" t="str">
            <v xml:space="preserve">R2   </v>
          </cell>
          <cell r="E8">
            <v>-30</v>
          </cell>
          <cell r="F8">
            <v>4082726.51</v>
          </cell>
          <cell r="G8">
            <v>2991482</v>
          </cell>
          <cell r="H8">
            <v>2316064</v>
          </cell>
          <cell r="I8">
            <v>167096</v>
          </cell>
          <cell r="J8">
            <v>4.09</v>
          </cell>
          <cell r="K8">
            <v>13.9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73.3</v>
          </cell>
          <cell r="P8">
            <v>25.4</v>
          </cell>
          <cell r="Q8">
            <v>2954008</v>
          </cell>
          <cell r="R8">
            <v>169755</v>
          </cell>
          <cell r="S8">
            <v>4.16</v>
          </cell>
        </row>
        <row r="9">
          <cell r="A9" t="str">
            <v xml:space="preserve">311.00 12           </v>
          </cell>
          <cell r="B9">
            <v>43435</v>
          </cell>
          <cell r="C9">
            <v>125</v>
          </cell>
          <cell r="D9" t="str">
            <v xml:space="preserve">R2   </v>
          </cell>
          <cell r="E9">
            <v>-30</v>
          </cell>
          <cell r="F9">
            <v>2162154.3199999998</v>
          </cell>
          <cell r="G9">
            <v>1804597</v>
          </cell>
          <cell r="H9">
            <v>1006204</v>
          </cell>
          <cell r="I9">
            <v>72732</v>
          </cell>
          <cell r="J9">
            <v>3.36</v>
          </cell>
          <cell r="K9">
            <v>13.8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83.5</v>
          </cell>
          <cell r="P9">
            <v>29.6</v>
          </cell>
          <cell r="Q9">
            <v>1814520</v>
          </cell>
          <cell r="R9">
            <v>71883</v>
          </cell>
          <cell r="S9">
            <v>3.32</v>
          </cell>
        </row>
        <row r="10">
          <cell r="A10" t="str">
            <v xml:space="preserve">311.00 21           </v>
          </cell>
          <cell r="B10">
            <v>43435</v>
          </cell>
          <cell r="C10">
            <v>125</v>
          </cell>
          <cell r="D10" t="str">
            <v xml:space="preserve">R2   </v>
          </cell>
          <cell r="E10">
            <v>-30</v>
          </cell>
          <cell r="F10">
            <v>28539447.489999998</v>
          </cell>
          <cell r="G10">
            <v>17534199</v>
          </cell>
          <cell r="H10">
            <v>19567083</v>
          </cell>
          <cell r="I10">
            <v>1412482</v>
          </cell>
          <cell r="J10">
            <v>4.95</v>
          </cell>
          <cell r="K10">
            <v>13.9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61.4</v>
          </cell>
          <cell r="P10">
            <v>22.6</v>
          </cell>
          <cell r="Q10">
            <v>22666945</v>
          </cell>
          <cell r="R10">
            <v>1041784</v>
          </cell>
          <cell r="S10">
            <v>3.65</v>
          </cell>
        </row>
        <row r="11">
          <cell r="A11" t="str">
            <v xml:space="preserve">311.00 22           </v>
          </cell>
          <cell r="B11">
            <v>44896</v>
          </cell>
          <cell r="C11">
            <v>125</v>
          </cell>
          <cell r="D11" t="str">
            <v xml:space="preserve">R2   </v>
          </cell>
          <cell r="E11">
            <v>-30</v>
          </cell>
          <cell r="F11">
            <v>22397391.620000001</v>
          </cell>
          <cell r="G11">
            <v>11891759</v>
          </cell>
          <cell r="H11">
            <v>17224849</v>
          </cell>
          <cell r="I11">
            <v>969893</v>
          </cell>
          <cell r="J11">
            <v>4.33</v>
          </cell>
          <cell r="K11">
            <v>17.8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53.1</v>
          </cell>
          <cell r="P11">
            <v>19.7</v>
          </cell>
          <cell r="Q11">
            <v>15116845</v>
          </cell>
          <cell r="R11">
            <v>788114</v>
          </cell>
          <cell r="S11">
            <v>3.52</v>
          </cell>
        </row>
        <row r="12">
          <cell r="A12" t="str">
            <v xml:space="preserve">312.00 01           </v>
          </cell>
          <cell r="B12">
            <v>41609</v>
          </cell>
          <cell r="C12">
            <v>60</v>
          </cell>
          <cell r="D12" t="str">
            <v xml:space="preserve">R2   </v>
          </cell>
          <cell r="E12">
            <v>-30</v>
          </cell>
          <cell r="F12">
            <v>3720924.69</v>
          </cell>
          <cell r="G12">
            <v>3685798</v>
          </cell>
          <cell r="H12">
            <v>1151405</v>
          </cell>
          <cell r="I12">
            <v>133572</v>
          </cell>
          <cell r="J12">
            <v>3.59</v>
          </cell>
          <cell r="K12">
            <v>8.6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99.1</v>
          </cell>
          <cell r="P12">
            <v>34.5</v>
          </cell>
          <cell r="Q12">
            <v>3605292</v>
          </cell>
          <cell r="R12">
            <v>142930</v>
          </cell>
          <cell r="S12">
            <v>3.84</v>
          </cell>
        </row>
        <row r="13">
          <cell r="A13" t="str">
            <v xml:space="preserve">312.00 02           </v>
          </cell>
          <cell r="B13">
            <v>42339</v>
          </cell>
          <cell r="C13">
            <v>60</v>
          </cell>
          <cell r="D13" t="str">
            <v xml:space="preserve">R2   </v>
          </cell>
          <cell r="E13">
            <v>-30</v>
          </cell>
          <cell r="F13">
            <v>12070024.48</v>
          </cell>
          <cell r="G13">
            <v>11997988</v>
          </cell>
          <cell r="H13">
            <v>3693044</v>
          </cell>
          <cell r="I13">
            <v>344550</v>
          </cell>
          <cell r="J13">
            <v>2.85</v>
          </cell>
          <cell r="K13">
            <v>10.7</v>
          </cell>
          <cell r="L13" t="str">
            <v xml:space="preserve">      </v>
          </cell>
          <cell r="M13" t="str">
            <v xml:space="preserve">     </v>
          </cell>
          <cell r="N13">
            <v>0</v>
          </cell>
          <cell r="O13">
            <v>99.4</v>
          </cell>
          <cell r="P13">
            <v>21.5</v>
          </cell>
          <cell r="Q13">
            <v>9760251</v>
          </cell>
          <cell r="R13">
            <v>556442</v>
          </cell>
          <cell r="S13">
            <v>4.6100000000000003</v>
          </cell>
        </row>
        <row r="14">
          <cell r="A14" t="str">
            <v xml:space="preserve">312.00 03           </v>
          </cell>
          <cell r="B14">
            <v>45627</v>
          </cell>
          <cell r="C14">
            <v>60</v>
          </cell>
          <cell r="D14" t="str">
            <v xml:space="preserve">R2   </v>
          </cell>
          <cell r="E14">
            <v>-30</v>
          </cell>
          <cell r="F14">
            <v>14070772.26</v>
          </cell>
          <cell r="G14">
            <v>11176506</v>
          </cell>
          <cell r="H14">
            <v>7115498</v>
          </cell>
          <cell r="I14">
            <v>390519</v>
          </cell>
          <cell r="J14">
            <v>2.78</v>
          </cell>
          <cell r="K14">
            <v>18.2</v>
          </cell>
          <cell r="L14" t="str">
            <v xml:space="preserve">      </v>
          </cell>
          <cell r="M14" t="str">
            <v xml:space="preserve">     </v>
          </cell>
          <cell r="N14">
            <v>0</v>
          </cell>
          <cell r="O14">
            <v>79.400000000000006</v>
          </cell>
          <cell r="P14">
            <v>28.4</v>
          </cell>
          <cell r="Q14">
            <v>10429858</v>
          </cell>
          <cell r="R14">
            <v>431347</v>
          </cell>
          <cell r="S14">
            <v>3.07</v>
          </cell>
        </row>
        <row r="15">
          <cell r="A15" t="str">
            <v xml:space="preserve">312.00 06           </v>
          </cell>
          <cell r="B15">
            <v>45627</v>
          </cell>
          <cell r="C15">
            <v>60</v>
          </cell>
          <cell r="D15" t="str">
            <v xml:space="preserve">R2   </v>
          </cell>
          <cell r="E15">
            <v>-30</v>
          </cell>
          <cell r="F15">
            <v>2324319.88</v>
          </cell>
          <cell r="G15">
            <v>1138011</v>
          </cell>
          <cell r="H15">
            <v>1883604</v>
          </cell>
          <cell r="I15">
            <v>99490</v>
          </cell>
          <cell r="J15">
            <v>4.28</v>
          </cell>
          <cell r="K15">
            <v>18.899999999999999</v>
          </cell>
          <cell r="L15" t="str">
            <v xml:space="preserve">      </v>
          </cell>
          <cell r="M15" t="str">
            <v xml:space="preserve">     </v>
          </cell>
          <cell r="N15">
            <v>0</v>
          </cell>
          <cell r="O15">
            <v>49</v>
          </cell>
          <cell r="P15">
            <v>17.100000000000001</v>
          </cell>
          <cell r="Q15">
            <v>1209134</v>
          </cell>
          <cell r="R15">
            <v>95660</v>
          </cell>
          <cell r="S15">
            <v>4.12</v>
          </cell>
        </row>
        <row r="16">
          <cell r="A16" t="str">
            <v xml:space="preserve">312.00 10           </v>
          </cell>
          <cell r="B16">
            <v>43435</v>
          </cell>
          <cell r="C16">
            <v>60</v>
          </cell>
          <cell r="D16" t="str">
            <v xml:space="preserve">R2   </v>
          </cell>
          <cell r="E16">
            <v>-30</v>
          </cell>
          <cell r="F16">
            <v>1998281.43</v>
          </cell>
          <cell r="G16">
            <v>1057700</v>
          </cell>
          <cell r="H16">
            <v>1540067</v>
          </cell>
          <cell r="I16">
            <v>112909</v>
          </cell>
          <cell r="J16">
            <v>5.65</v>
          </cell>
          <cell r="K16">
            <v>13.6</v>
          </cell>
          <cell r="L16" t="str">
            <v xml:space="preserve">      </v>
          </cell>
          <cell r="M16" t="str">
            <v xml:space="preserve">     </v>
          </cell>
          <cell r="N16">
            <v>0</v>
          </cell>
          <cell r="O16">
            <v>52.9</v>
          </cell>
          <cell r="P16">
            <v>12.1</v>
          </cell>
          <cell r="Q16">
            <v>1070003</v>
          </cell>
          <cell r="R16">
            <v>111994</v>
          </cell>
          <cell r="S16">
            <v>5.6</v>
          </cell>
        </row>
        <row r="17">
          <cell r="A17" t="str">
            <v xml:space="preserve">312.00 11           </v>
          </cell>
          <cell r="B17">
            <v>43435</v>
          </cell>
          <cell r="C17">
            <v>60</v>
          </cell>
          <cell r="D17" t="str">
            <v xml:space="preserve">R2   </v>
          </cell>
          <cell r="E17">
            <v>-30</v>
          </cell>
          <cell r="F17">
            <v>8306844.5199999996</v>
          </cell>
          <cell r="G17">
            <v>7743354</v>
          </cell>
          <cell r="H17">
            <v>3055542</v>
          </cell>
          <cell r="I17">
            <v>234173</v>
          </cell>
          <cell r="J17">
            <v>2.82</v>
          </cell>
          <cell r="K17">
            <v>13</v>
          </cell>
          <cell r="L17" t="str">
            <v xml:space="preserve">      </v>
          </cell>
          <cell r="M17" t="str">
            <v xml:space="preserve">     </v>
          </cell>
          <cell r="N17">
            <v>0</v>
          </cell>
          <cell r="O17">
            <v>93.2</v>
          </cell>
          <cell r="P17">
            <v>32.5</v>
          </cell>
          <cell r="Q17">
            <v>7281084</v>
          </cell>
          <cell r="R17">
            <v>269677</v>
          </cell>
          <cell r="S17">
            <v>3.25</v>
          </cell>
        </row>
        <row r="18">
          <cell r="A18" t="str">
            <v xml:space="preserve">312.00 12           </v>
          </cell>
          <cell r="B18">
            <v>43435</v>
          </cell>
          <cell r="C18">
            <v>60</v>
          </cell>
          <cell r="D18" t="str">
            <v xml:space="preserve">R2   </v>
          </cell>
          <cell r="E18">
            <v>-30</v>
          </cell>
          <cell r="F18">
            <v>10918085.07</v>
          </cell>
          <cell r="G18">
            <v>8019948</v>
          </cell>
          <cell r="H18">
            <v>6173562</v>
          </cell>
          <cell r="I18">
            <v>464448</v>
          </cell>
          <cell r="J18">
            <v>4.25</v>
          </cell>
          <cell r="K18">
            <v>13.3</v>
          </cell>
          <cell r="L18" t="str">
            <v xml:space="preserve">      </v>
          </cell>
          <cell r="M18" t="str">
            <v xml:space="preserve">     </v>
          </cell>
          <cell r="N18">
            <v>0</v>
          </cell>
          <cell r="O18">
            <v>73.5</v>
          </cell>
          <cell r="P18">
            <v>25.5</v>
          </cell>
          <cell r="Q18">
            <v>8578388</v>
          </cell>
          <cell r="R18">
            <v>421818</v>
          </cell>
          <cell r="S18">
            <v>3.86</v>
          </cell>
        </row>
        <row r="19">
          <cell r="A19" t="str">
            <v xml:space="preserve">312.00 21           </v>
          </cell>
          <cell r="B19">
            <v>43435</v>
          </cell>
          <cell r="C19">
            <v>60</v>
          </cell>
          <cell r="D19" t="str">
            <v xml:space="preserve">R2   </v>
          </cell>
          <cell r="E19">
            <v>-30</v>
          </cell>
          <cell r="F19">
            <v>64692798.950000003</v>
          </cell>
          <cell r="G19">
            <v>35074839</v>
          </cell>
          <cell r="H19">
            <v>49025797</v>
          </cell>
          <cell r="I19">
            <v>3652442</v>
          </cell>
          <cell r="J19">
            <v>5.65</v>
          </cell>
          <cell r="K19">
            <v>13.4</v>
          </cell>
          <cell r="L19" t="str">
            <v xml:space="preserve">      </v>
          </cell>
          <cell r="M19" t="str">
            <v xml:space="preserve">     </v>
          </cell>
          <cell r="N19">
            <v>0</v>
          </cell>
          <cell r="O19">
            <v>54.2</v>
          </cell>
          <cell r="P19">
            <v>21</v>
          </cell>
          <cell r="Q19">
            <v>48092289</v>
          </cell>
          <cell r="R19">
            <v>2679895</v>
          </cell>
          <cell r="S19">
            <v>4.1399999999999997</v>
          </cell>
        </row>
        <row r="20">
          <cell r="A20" t="str">
            <v xml:space="preserve">312.00 22           </v>
          </cell>
          <cell r="B20">
            <v>44896</v>
          </cell>
          <cell r="C20">
            <v>60</v>
          </cell>
          <cell r="D20" t="str">
            <v xml:space="preserve">R2   </v>
          </cell>
          <cell r="E20">
            <v>-30</v>
          </cell>
          <cell r="F20">
            <v>95927177.409999996</v>
          </cell>
          <cell r="G20">
            <v>44316764</v>
          </cell>
          <cell r="H20">
            <v>80388568</v>
          </cell>
          <cell r="I20">
            <v>4694901</v>
          </cell>
          <cell r="J20">
            <v>4.8899999999999997</v>
          </cell>
          <cell r="K20">
            <v>17.100000000000001</v>
          </cell>
          <cell r="L20" t="str">
            <v xml:space="preserve">      </v>
          </cell>
          <cell r="M20" t="str">
            <v xml:space="preserve">     </v>
          </cell>
          <cell r="N20">
            <v>0</v>
          </cell>
          <cell r="O20">
            <v>46.2</v>
          </cell>
          <cell r="P20">
            <v>17.8</v>
          </cell>
          <cell r="Q20">
            <v>59731956</v>
          </cell>
          <cell r="R20">
            <v>3792413</v>
          </cell>
          <cell r="S20">
            <v>3.95</v>
          </cell>
        </row>
        <row r="21">
          <cell r="A21" t="str">
            <v xml:space="preserve">314.00 01           </v>
          </cell>
          <cell r="B21">
            <v>41609</v>
          </cell>
          <cell r="C21">
            <v>70</v>
          </cell>
          <cell r="D21" t="str">
            <v xml:space="preserve">R2   </v>
          </cell>
          <cell r="E21">
            <v>-30</v>
          </cell>
          <cell r="F21">
            <v>2773606.56</v>
          </cell>
          <cell r="G21">
            <v>2733039</v>
          </cell>
          <cell r="H21">
            <v>872650</v>
          </cell>
          <cell r="I21">
            <v>100283</v>
          </cell>
          <cell r="J21">
            <v>3.62</v>
          </cell>
          <cell r="K21">
            <v>8.6999999999999993</v>
          </cell>
          <cell r="L21" t="str">
            <v xml:space="preserve">      </v>
          </cell>
          <cell r="M21" t="str">
            <v xml:space="preserve">     </v>
          </cell>
          <cell r="N21">
            <v>0</v>
          </cell>
          <cell r="O21">
            <v>98.5</v>
          </cell>
          <cell r="P21">
            <v>37.700000000000003</v>
          </cell>
          <cell r="Q21">
            <v>2788908</v>
          </cell>
          <cell r="R21">
            <v>93842</v>
          </cell>
          <cell r="S21">
            <v>3.38</v>
          </cell>
        </row>
        <row r="22">
          <cell r="A22" t="str">
            <v xml:space="preserve">314.00 02           </v>
          </cell>
          <cell r="B22">
            <v>42339</v>
          </cell>
          <cell r="C22">
            <v>70</v>
          </cell>
          <cell r="D22" t="str">
            <v xml:space="preserve">R2   </v>
          </cell>
          <cell r="E22">
            <v>-30</v>
          </cell>
          <cell r="F22">
            <v>6052840.6500000004</v>
          </cell>
          <cell r="G22">
            <v>4303672</v>
          </cell>
          <cell r="H22">
            <v>3565021</v>
          </cell>
          <cell r="I22">
            <v>331448</v>
          </cell>
          <cell r="J22">
            <v>5.48</v>
          </cell>
          <cell r="K22">
            <v>10.8</v>
          </cell>
          <cell r="L22" t="str">
            <v xml:space="preserve">      </v>
          </cell>
          <cell r="M22" t="str">
            <v xml:space="preserve">     </v>
          </cell>
          <cell r="N22">
            <v>0</v>
          </cell>
          <cell r="O22">
            <v>71.099999999999994</v>
          </cell>
          <cell r="P22">
            <v>22.9</v>
          </cell>
          <cell r="Q22">
            <v>4502107</v>
          </cell>
          <cell r="R22">
            <v>312628</v>
          </cell>
          <cell r="S22">
            <v>5.16</v>
          </cell>
        </row>
        <row r="23">
          <cell r="A23" t="str">
            <v xml:space="preserve">314.00 03           </v>
          </cell>
          <cell r="B23">
            <v>45627</v>
          </cell>
          <cell r="C23">
            <v>70</v>
          </cell>
          <cell r="D23" t="str">
            <v xml:space="preserve">R2   </v>
          </cell>
          <cell r="E23">
            <v>-30</v>
          </cell>
          <cell r="F23">
            <v>9337843.1500000004</v>
          </cell>
          <cell r="G23">
            <v>7679801</v>
          </cell>
          <cell r="H23">
            <v>4459395</v>
          </cell>
          <cell r="I23">
            <v>238367</v>
          </cell>
          <cell r="J23">
            <v>2.5499999999999998</v>
          </cell>
          <cell r="K23">
            <v>18.7</v>
          </cell>
          <cell r="L23" t="str">
            <v xml:space="preserve">      </v>
          </cell>
          <cell r="M23" t="str">
            <v xml:space="preserve">     </v>
          </cell>
          <cell r="N23">
            <v>0</v>
          </cell>
          <cell r="O23">
            <v>82.2</v>
          </cell>
          <cell r="P23">
            <v>29.6</v>
          </cell>
          <cell r="Q23">
            <v>7128279</v>
          </cell>
          <cell r="R23">
            <v>268016</v>
          </cell>
          <cell r="S23">
            <v>2.87</v>
          </cell>
        </row>
        <row r="24">
          <cell r="A24" t="str">
            <v xml:space="preserve">314.00 06           </v>
          </cell>
          <cell r="B24">
            <v>45627</v>
          </cell>
          <cell r="C24">
            <v>70</v>
          </cell>
          <cell r="D24" t="str">
            <v xml:space="preserve">R2   </v>
          </cell>
          <cell r="E24">
            <v>-30</v>
          </cell>
          <cell r="F24">
            <v>418694.09</v>
          </cell>
          <cell r="G24">
            <v>153871</v>
          </cell>
          <cell r="H24">
            <v>390432</v>
          </cell>
          <cell r="I24">
            <v>20136</v>
          </cell>
          <cell r="J24">
            <v>4.8099999999999996</v>
          </cell>
          <cell r="K24">
            <v>19.399999999999999</v>
          </cell>
          <cell r="L24" t="str">
            <v xml:space="preserve">      </v>
          </cell>
          <cell r="M24" t="str">
            <v xml:space="preserve">     </v>
          </cell>
          <cell r="N24">
            <v>0</v>
          </cell>
          <cell r="O24">
            <v>36.799999999999997</v>
          </cell>
          <cell r="P24">
            <v>11.1</v>
          </cell>
          <cell r="Q24">
            <v>182628</v>
          </cell>
          <cell r="R24">
            <v>18651</v>
          </cell>
          <cell r="S24">
            <v>4.45</v>
          </cell>
        </row>
        <row r="25">
          <cell r="A25" t="str">
            <v xml:space="preserve">314.00 10           </v>
          </cell>
          <cell r="B25">
            <v>43435</v>
          </cell>
          <cell r="C25">
            <v>70</v>
          </cell>
          <cell r="D25" t="str">
            <v xml:space="preserve">R2   </v>
          </cell>
          <cell r="E25">
            <v>-30</v>
          </cell>
          <cell r="F25">
            <v>11197.92</v>
          </cell>
          <cell r="G25">
            <v>3</v>
          </cell>
          <cell r="H25">
            <v>14554</v>
          </cell>
          <cell r="I25">
            <v>1054</v>
          </cell>
          <cell r="J25">
            <v>9.41</v>
          </cell>
          <cell r="K25">
            <v>13.8</v>
          </cell>
          <cell r="L25" t="str">
            <v xml:space="preserve">      </v>
          </cell>
          <cell r="M25" t="str">
            <v xml:space="preserve">     </v>
          </cell>
          <cell r="N25">
            <v>0</v>
          </cell>
          <cell r="O25">
            <v>0</v>
          </cell>
          <cell r="P25">
            <v>3.5</v>
          </cell>
          <cell r="Q25">
            <v>2890</v>
          </cell>
          <cell r="R25">
            <v>844</v>
          </cell>
          <cell r="S25">
            <v>7.54</v>
          </cell>
        </row>
        <row r="26">
          <cell r="A26" t="str">
            <v xml:space="preserve">314.00 11           </v>
          </cell>
          <cell r="B26">
            <v>43435</v>
          </cell>
          <cell r="C26">
            <v>70</v>
          </cell>
          <cell r="D26" t="str">
            <v xml:space="preserve">R2   </v>
          </cell>
          <cell r="E26">
            <v>-30</v>
          </cell>
          <cell r="F26">
            <v>6305208.4500000002</v>
          </cell>
          <cell r="G26">
            <v>5215802</v>
          </cell>
          <cell r="H26">
            <v>2980969</v>
          </cell>
          <cell r="I26">
            <v>219383</v>
          </cell>
          <cell r="J26">
            <v>3.48</v>
          </cell>
          <cell r="K26">
            <v>13.6</v>
          </cell>
          <cell r="L26" t="str">
            <v xml:space="preserve">      </v>
          </cell>
          <cell r="M26" t="str">
            <v xml:space="preserve">     </v>
          </cell>
          <cell r="N26">
            <v>0</v>
          </cell>
          <cell r="O26">
            <v>82.7</v>
          </cell>
          <cell r="P26">
            <v>25.1</v>
          </cell>
          <cell r="Q26">
            <v>4623530</v>
          </cell>
          <cell r="R26">
            <v>263813</v>
          </cell>
          <cell r="S26">
            <v>4.18</v>
          </cell>
        </row>
        <row r="27">
          <cell r="A27" t="str">
            <v xml:space="preserve">314.00 12           </v>
          </cell>
          <cell r="B27">
            <v>43435</v>
          </cell>
          <cell r="C27">
            <v>70</v>
          </cell>
          <cell r="D27" t="str">
            <v xml:space="preserve">R2   </v>
          </cell>
          <cell r="E27">
            <v>-30</v>
          </cell>
          <cell r="F27">
            <v>8525095.0700000003</v>
          </cell>
          <cell r="G27">
            <v>5259574</v>
          </cell>
          <cell r="H27">
            <v>5823050</v>
          </cell>
          <cell r="I27">
            <v>428679</v>
          </cell>
          <cell r="J27">
            <v>5.03</v>
          </cell>
          <cell r="K27">
            <v>13.6</v>
          </cell>
          <cell r="L27" t="str">
            <v xml:space="preserve">      </v>
          </cell>
          <cell r="M27" t="str">
            <v xml:space="preserve">     </v>
          </cell>
          <cell r="N27">
            <v>0</v>
          </cell>
          <cell r="O27">
            <v>61.7</v>
          </cell>
          <cell r="P27">
            <v>22.9</v>
          </cell>
          <cell r="Q27">
            <v>5742325</v>
          </cell>
          <cell r="R27">
            <v>392180</v>
          </cell>
          <cell r="S27">
            <v>4.5999999999999996</v>
          </cell>
        </row>
        <row r="28">
          <cell r="A28" t="str">
            <v xml:space="preserve">314.00 21           </v>
          </cell>
          <cell r="B28">
            <v>43435</v>
          </cell>
          <cell r="C28">
            <v>70</v>
          </cell>
          <cell r="D28" t="str">
            <v xml:space="preserve">R2   </v>
          </cell>
          <cell r="E28">
            <v>-30</v>
          </cell>
          <cell r="F28">
            <v>15932170.76</v>
          </cell>
          <cell r="G28">
            <v>9630942</v>
          </cell>
          <cell r="H28">
            <v>11080882</v>
          </cell>
          <cell r="I28">
            <v>817301</v>
          </cell>
          <cell r="J28">
            <v>5.13</v>
          </cell>
          <cell r="K28">
            <v>13.6</v>
          </cell>
          <cell r="L28" t="str">
            <v xml:space="preserve">      </v>
          </cell>
          <cell r="M28" t="str">
            <v xml:space="preserve">     </v>
          </cell>
          <cell r="N28">
            <v>0</v>
          </cell>
          <cell r="O28">
            <v>60.4</v>
          </cell>
          <cell r="P28">
            <v>22.5</v>
          </cell>
          <cell r="Q28">
            <v>12580433</v>
          </cell>
          <cell r="R28">
            <v>600063</v>
          </cell>
          <cell r="S28">
            <v>3.77</v>
          </cell>
        </row>
        <row r="29">
          <cell r="A29" t="str">
            <v xml:space="preserve">314.00 22           </v>
          </cell>
          <cell r="B29">
            <v>44896</v>
          </cell>
          <cell r="C29">
            <v>70</v>
          </cell>
          <cell r="D29" t="str">
            <v xml:space="preserve">R2   </v>
          </cell>
          <cell r="E29">
            <v>-30</v>
          </cell>
          <cell r="F29">
            <v>22782798.870000001</v>
          </cell>
          <cell r="G29">
            <v>11018366</v>
          </cell>
          <cell r="H29">
            <v>18599272</v>
          </cell>
          <cell r="I29">
            <v>1073126</v>
          </cell>
          <cell r="J29">
            <v>4.71</v>
          </cell>
          <cell r="K29">
            <v>17.3</v>
          </cell>
          <cell r="L29" t="str">
            <v xml:space="preserve">      </v>
          </cell>
          <cell r="M29" t="str">
            <v xml:space="preserve">     </v>
          </cell>
          <cell r="N29">
            <v>0</v>
          </cell>
          <cell r="O29">
            <v>48.4</v>
          </cell>
          <cell r="P29">
            <v>19.100000000000001</v>
          </cell>
          <cell r="Q29">
            <v>15046119</v>
          </cell>
          <cell r="R29">
            <v>841245</v>
          </cell>
          <cell r="S29">
            <v>3.69</v>
          </cell>
        </row>
        <row r="30">
          <cell r="A30" t="str">
            <v xml:space="preserve">315.00 01           </v>
          </cell>
          <cell r="B30">
            <v>41609</v>
          </cell>
          <cell r="C30">
            <v>60</v>
          </cell>
          <cell r="D30" t="str">
            <v xml:space="preserve">S1.5 </v>
          </cell>
          <cell r="E30">
            <v>-30</v>
          </cell>
          <cell r="F30">
            <v>983607.87</v>
          </cell>
          <cell r="G30">
            <v>983608</v>
          </cell>
          <cell r="H30">
            <v>295082</v>
          </cell>
          <cell r="I30">
            <v>34794</v>
          </cell>
          <cell r="J30">
            <v>3.54</v>
          </cell>
          <cell r="K30">
            <v>8.5</v>
          </cell>
          <cell r="L30" t="str">
            <v xml:space="preserve">      </v>
          </cell>
          <cell r="M30" t="str">
            <v xml:space="preserve">     </v>
          </cell>
          <cell r="N30">
            <v>0</v>
          </cell>
          <cell r="O30">
            <v>100</v>
          </cell>
          <cell r="P30">
            <v>35.700000000000003</v>
          </cell>
          <cell r="Q30">
            <v>992053</v>
          </cell>
          <cell r="R30">
            <v>33771</v>
          </cell>
          <cell r="S30">
            <v>3.43</v>
          </cell>
        </row>
        <row r="31">
          <cell r="A31" t="str">
            <v xml:space="preserve">315.00 02           </v>
          </cell>
          <cell r="B31">
            <v>42339</v>
          </cell>
          <cell r="C31">
            <v>60</v>
          </cell>
          <cell r="D31" t="str">
            <v xml:space="preserve">S1.5 </v>
          </cell>
          <cell r="E31">
            <v>-30</v>
          </cell>
          <cell r="F31">
            <v>932580.81</v>
          </cell>
          <cell r="G31">
            <v>900435</v>
          </cell>
          <cell r="H31">
            <v>311920</v>
          </cell>
          <cell r="I31">
            <v>29812</v>
          </cell>
          <cell r="J31">
            <v>3.2</v>
          </cell>
          <cell r="K31">
            <v>10.5</v>
          </cell>
          <cell r="L31" t="str">
            <v xml:space="preserve">      </v>
          </cell>
          <cell r="M31" t="str">
            <v xml:space="preserve">     </v>
          </cell>
          <cell r="N31">
            <v>0</v>
          </cell>
          <cell r="O31">
            <v>96.6</v>
          </cell>
          <cell r="P31">
            <v>31.2</v>
          </cell>
          <cell r="Q31">
            <v>839696</v>
          </cell>
          <cell r="R31">
            <v>35782</v>
          </cell>
          <cell r="S31">
            <v>3.84</v>
          </cell>
        </row>
        <row r="32">
          <cell r="A32" t="str">
            <v xml:space="preserve">315.00 03           </v>
          </cell>
          <cell r="B32">
            <v>45627</v>
          </cell>
          <cell r="C32">
            <v>60</v>
          </cell>
          <cell r="D32" t="str">
            <v xml:space="preserve">S1.5 </v>
          </cell>
          <cell r="E32">
            <v>-30</v>
          </cell>
          <cell r="F32">
            <v>4313445.53</v>
          </cell>
          <cell r="G32">
            <v>3440483</v>
          </cell>
          <cell r="H32">
            <v>2166997</v>
          </cell>
          <cell r="I32">
            <v>121492</v>
          </cell>
          <cell r="J32">
            <v>2.82</v>
          </cell>
          <cell r="K32">
            <v>17.8</v>
          </cell>
          <cell r="L32" t="str">
            <v xml:space="preserve">      </v>
          </cell>
          <cell r="M32" t="str">
            <v xml:space="preserve">     </v>
          </cell>
          <cell r="N32">
            <v>0</v>
          </cell>
          <cell r="O32">
            <v>79.8</v>
          </cell>
          <cell r="P32">
            <v>28.4</v>
          </cell>
          <cell r="Q32">
            <v>3309930</v>
          </cell>
          <cell r="R32">
            <v>128825</v>
          </cell>
          <cell r="S32">
            <v>2.99</v>
          </cell>
        </row>
        <row r="33">
          <cell r="A33" t="str">
            <v xml:space="preserve">315.00 06           </v>
          </cell>
          <cell r="B33">
            <v>45627</v>
          </cell>
          <cell r="C33">
            <v>60</v>
          </cell>
          <cell r="D33" t="str">
            <v xml:space="preserve">S1.5 </v>
          </cell>
          <cell r="E33">
            <v>-30</v>
          </cell>
          <cell r="F33">
            <v>459268.03</v>
          </cell>
          <cell r="G33">
            <v>165321</v>
          </cell>
          <cell r="H33">
            <v>431729</v>
          </cell>
          <cell r="I33">
            <v>22273</v>
          </cell>
          <cell r="J33">
            <v>4.8499999999999996</v>
          </cell>
          <cell r="K33">
            <v>19.399999999999999</v>
          </cell>
          <cell r="L33" t="str">
            <v xml:space="preserve">      </v>
          </cell>
          <cell r="M33" t="str">
            <v xml:space="preserve">     </v>
          </cell>
          <cell r="N33">
            <v>0</v>
          </cell>
          <cell r="O33">
            <v>36</v>
          </cell>
          <cell r="P33">
            <v>10.8</v>
          </cell>
          <cell r="Q33">
            <v>201100</v>
          </cell>
          <cell r="R33">
            <v>20417</v>
          </cell>
          <cell r="S33">
            <v>4.45</v>
          </cell>
        </row>
        <row r="34">
          <cell r="A34" t="str">
            <v xml:space="preserve">315.00 10           </v>
          </cell>
          <cell r="B34">
            <v>43435</v>
          </cell>
          <cell r="C34">
            <v>60</v>
          </cell>
          <cell r="D34" t="str">
            <v xml:space="preserve">S1.5 </v>
          </cell>
          <cell r="E34">
            <v>-30</v>
          </cell>
          <cell r="F34">
            <v>540589.6</v>
          </cell>
          <cell r="G34">
            <v>336097</v>
          </cell>
          <cell r="H34">
            <v>366669</v>
          </cell>
          <cell r="I34">
            <v>26754</v>
          </cell>
          <cell r="J34">
            <v>4.95</v>
          </cell>
          <cell r="K34">
            <v>13.7</v>
          </cell>
          <cell r="L34" t="str">
            <v xml:space="preserve">      </v>
          </cell>
          <cell r="M34" t="str">
            <v xml:space="preserve">     </v>
          </cell>
          <cell r="N34">
            <v>0</v>
          </cell>
          <cell r="O34">
            <v>62.2</v>
          </cell>
          <cell r="P34">
            <v>13.2</v>
          </cell>
          <cell r="Q34">
            <v>327698</v>
          </cell>
          <cell r="R34">
            <v>27356</v>
          </cell>
          <cell r="S34">
            <v>5.0599999999999996</v>
          </cell>
        </row>
        <row r="35">
          <cell r="A35" t="str">
            <v xml:space="preserve">315.00 11           </v>
          </cell>
          <cell r="B35">
            <v>43435</v>
          </cell>
          <cell r="C35">
            <v>60</v>
          </cell>
          <cell r="D35" t="str">
            <v xml:space="preserve">S1.5 </v>
          </cell>
          <cell r="E35">
            <v>-30</v>
          </cell>
          <cell r="F35">
            <v>1768268.1</v>
          </cell>
          <cell r="G35">
            <v>1628662</v>
          </cell>
          <cell r="H35">
            <v>670087</v>
          </cell>
          <cell r="I35">
            <v>52563</v>
          </cell>
          <cell r="J35">
            <v>2.97</v>
          </cell>
          <cell r="K35">
            <v>12.7</v>
          </cell>
          <cell r="L35" t="str">
            <v xml:space="preserve">      </v>
          </cell>
          <cell r="M35" t="str">
            <v xml:space="preserve">     </v>
          </cell>
          <cell r="N35">
            <v>0</v>
          </cell>
          <cell r="O35">
            <v>92.1</v>
          </cell>
          <cell r="P35">
            <v>33.799999999999997</v>
          </cell>
          <cell r="Q35">
            <v>1602394</v>
          </cell>
          <cell r="R35">
            <v>54620</v>
          </cell>
          <cell r="S35">
            <v>3.09</v>
          </cell>
        </row>
        <row r="36">
          <cell r="A36" t="str">
            <v xml:space="preserve">315.00 12           </v>
          </cell>
          <cell r="B36">
            <v>43435</v>
          </cell>
          <cell r="C36">
            <v>60</v>
          </cell>
          <cell r="D36" t="str">
            <v xml:space="preserve">S1.5 </v>
          </cell>
          <cell r="E36">
            <v>-30</v>
          </cell>
          <cell r="F36">
            <v>1535303.01</v>
          </cell>
          <cell r="G36">
            <v>1428794</v>
          </cell>
          <cell r="H36">
            <v>567099</v>
          </cell>
          <cell r="I36">
            <v>44487</v>
          </cell>
          <cell r="J36">
            <v>2.9</v>
          </cell>
          <cell r="K36">
            <v>12.7</v>
          </cell>
          <cell r="L36" t="str">
            <v xml:space="preserve">      </v>
          </cell>
          <cell r="M36" t="str">
            <v xml:space="preserve">     </v>
          </cell>
          <cell r="N36">
            <v>0</v>
          </cell>
          <cell r="O36">
            <v>93.1</v>
          </cell>
          <cell r="P36">
            <v>33</v>
          </cell>
          <cell r="Q36">
            <v>1407172</v>
          </cell>
          <cell r="R36">
            <v>46123</v>
          </cell>
          <cell r="S36">
            <v>3</v>
          </cell>
        </row>
        <row r="37">
          <cell r="A37" t="str">
            <v xml:space="preserve">315.00 21           </v>
          </cell>
          <cell r="B37">
            <v>43435</v>
          </cell>
          <cell r="C37">
            <v>60</v>
          </cell>
          <cell r="D37" t="str">
            <v xml:space="preserve">S1.5 </v>
          </cell>
          <cell r="E37">
            <v>-30</v>
          </cell>
          <cell r="F37">
            <v>15712315.300000001</v>
          </cell>
          <cell r="G37">
            <v>9636151</v>
          </cell>
          <cell r="H37">
            <v>10789857</v>
          </cell>
          <cell r="I37">
            <v>811072</v>
          </cell>
          <cell r="J37">
            <v>5.16</v>
          </cell>
          <cell r="K37">
            <v>13.3</v>
          </cell>
          <cell r="L37" t="str">
            <v xml:space="preserve">      </v>
          </cell>
          <cell r="M37" t="str">
            <v xml:space="preserve">     </v>
          </cell>
          <cell r="N37">
            <v>0</v>
          </cell>
          <cell r="O37">
            <v>61.3</v>
          </cell>
          <cell r="P37">
            <v>23</v>
          </cell>
          <cell r="Q37">
            <v>12744158</v>
          </cell>
          <cell r="R37">
            <v>577549</v>
          </cell>
          <cell r="S37">
            <v>3.68</v>
          </cell>
        </row>
        <row r="38">
          <cell r="A38" t="str">
            <v xml:space="preserve">315.00 22           </v>
          </cell>
          <cell r="B38">
            <v>44896</v>
          </cell>
          <cell r="C38">
            <v>60</v>
          </cell>
          <cell r="D38" t="str">
            <v xml:space="preserve">S1.5 </v>
          </cell>
          <cell r="E38">
            <v>-30</v>
          </cell>
          <cell r="F38">
            <v>14288952.029999999</v>
          </cell>
          <cell r="G38">
            <v>7314290</v>
          </cell>
          <cell r="H38">
            <v>11261347</v>
          </cell>
          <cell r="I38">
            <v>661821</v>
          </cell>
          <cell r="J38">
            <v>4.63</v>
          </cell>
          <cell r="K38">
            <v>17</v>
          </cell>
          <cell r="L38" t="str">
            <v xml:space="preserve">      </v>
          </cell>
          <cell r="M38" t="str">
            <v xml:space="preserve">     </v>
          </cell>
          <cell r="N38">
            <v>0</v>
          </cell>
          <cell r="O38">
            <v>51.2</v>
          </cell>
          <cell r="P38">
            <v>19.399999999999999</v>
          </cell>
          <cell r="Q38">
            <v>9764482</v>
          </cell>
          <cell r="R38">
            <v>518095</v>
          </cell>
          <cell r="S38">
            <v>3.63</v>
          </cell>
        </row>
        <row r="39">
          <cell r="A39" t="str">
            <v xml:space="preserve">316.00 01           </v>
          </cell>
          <cell r="B39">
            <v>41609</v>
          </cell>
          <cell r="C39">
            <v>50</v>
          </cell>
          <cell r="D39" t="str">
            <v xml:space="preserve">R1.5 </v>
          </cell>
          <cell r="E39">
            <v>-30</v>
          </cell>
          <cell r="F39">
            <v>530245.94999999995</v>
          </cell>
          <cell r="G39">
            <v>410081</v>
          </cell>
          <cell r="H39">
            <v>279239</v>
          </cell>
          <cell r="I39">
            <v>32593</v>
          </cell>
          <cell r="J39">
            <v>6.15</v>
          </cell>
          <cell r="K39">
            <v>8.6</v>
          </cell>
          <cell r="L39" t="str">
            <v xml:space="preserve">      </v>
          </cell>
          <cell r="M39" t="str">
            <v xml:space="preserve">     </v>
          </cell>
          <cell r="N39">
            <v>0</v>
          </cell>
          <cell r="O39">
            <v>77.3</v>
          </cell>
          <cell r="P39">
            <v>23.1</v>
          </cell>
          <cell r="Q39">
            <v>443383</v>
          </cell>
          <cell r="R39">
            <v>28599</v>
          </cell>
          <cell r="S39">
            <v>5.39</v>
          </cell>
        </row>
        <row r="40">
          <cell r="A40" t="str">
            <v xml:space="preserve">316.00 02           </v>
          </cell>
          <cell r="B40">
            <v>42339</v>
          </cell>
          <cell r="C40">
            <v>50</v>
          </cell>
          <cell r="D40" t="str">
            <v xml:space="preserve">R1.5 </v>
          </cell>
          <cell r="E40">
            <v>-30</v>
          </cell>
          <cell r="F40">
            <v>430525.9</v>
          </cell>
          <cell r="G40">
            <v>248950</v>
          </cell>
          <cell r="H40">
            <v>310734</v>
          </cell>
          <cell r="I40">
            <v>29607</v>
          </cell>
          <cell r="J40">
            <v>6.88</v>
          </cell>
          <cell r="K40">
            <v>10.5</v>
          </cell>
          <cell r="L40" t="str">
            <v xml:space="preserve">      </v>
          </cell>
          <cell r="M40" t="str">
            <v xml:space="preserve">     </v>
          </cell>
          <cell r="N40">
            <v>0</v>
          </cell>
          <cell r="O40">
            <v>57.8</v>
          </cell>
          <cell r="P40">
            <v>16.3</v>
          </cell>
          <cell r="Q40">
            <v>300951</v>
          </cell>
          <cell r="R40">
            <v>24558</v>
          </cell>
          <cell r="S40">
            <v>5.7</v>
          </cell>
        </row>
        <row r="41">
          <cell r="A41" t="str">
            <v xml:space="preserve">316.00 03           </v>
          </cell>
          <cell r="B41">
            <v>45627</v>
          </cell>
          <cell r="C41">
            <v>50</v>
          </cell>
          <cell r="D41" t="str">
            <v xml:space="preserve">R1.5 </v>
          </cell>
          <cell r="E41">
            <v>-30</v>
          </cell>
          <cell r="F41">
            <v>685996.92</v>
          </cell>
          <cell r="G41">
            <v>430259</v>
          </cell>
          <cell r="H41">
            <v>461537</v>
          </cell>
          <cell r="I41">
            <v>25921</v>
          </cell>
          <cell r="J41">
            <v>3.78</v>
          </cell>
          <cell r="K41">
            <v>17.8</v>
          </cell>
          <cell r="L41" t="str">
            <v xml:space="preserve">      </v>
          </cell>
          <cell r="M41" t="str">
            <v xml:space="preserve">     </v>
          </cell>
          <cell r="N41">
            <v>0</v>
          </cell>
          <cell r="O41">
            <v>62.7</v>
          </cell>
          <cell r="P41">
            <v>21.6</v>
          </cell>
          <cell r="Q41">
            <v>429065</v>
          </cell>
          <cell r="R41">
            <v>25985</v>
          </cell>
          <cell r="S41">
            <v>3.79</v>
          </cell>
        </row>
        <row r="42">
          <cell r="A42" t="str">
            <v xml:space="preserve">316.00 06           </v>
          </cell>
          <cell r="B42">
            <v>45627</v>
          </cell>
          <cell r="C42">
            <v>50</v>
          </cell>
          <cell r="D42" t="str">
            <v xml:space="preserve">R1.5 </v>
          </cell>
          <cell r="E42">
            <v>-30</v>
          </cell>
          <cell r="F42">
            <v>1851365.58</v>
          </cell>
          <cell r="G42">
            <v>296640</v>
          </cell>
          <cell r="H42">
            <v>2110136</v>
          </cell>
          <cell r="I42">
            <v>111617</v>
          </cell>
          <cell r="J42">
            <v>6.03</v>
          </cell>
          <cell r="K42">
            <v>18.899999999999999</v>
          </cell>
          <cell r="L42" t="str">
            <v xml:space="preserve">      </v>
          </cell>
          <cell r="M42" t="str">
            <v xml:space="preserve">     </v>
          </cell>
          <cell r="N42">
            <v>0</v>
          </cell>
          <cell r="O42">
            <v>16</v>
          </cell>
          <cell r="P42">
            <v>4.9000000000000004</v>
          </cell>
          <cell r="Q42">
            <v>389749</v>
          </cell>
          <cell r="R42">
            <v>106630</v>
          </cell>
          <cell r="S42">
            <v>5.76</v>
          </cell>
        </row>
        <row r="43">
          <cell r="A43" t="str">
            <v xml:space="preserve">316.00 10           </v>
          </cell>
          <cell r="B43">
            <v>43435</v>
          </cell>
          <cell r="C43">
            <v>50</v>
          </cell>
          <cell r="D43" t="str">
            <v xml:space="preserve">R1.5 </v>
          </cell>
          <cell r="E43">
            <v>-30</v>
          </cell>
          <cell r="F43">
            <v>1466775.5</v>
          </cell>
          <cell r="G43">
            <v>644072</v>
          </cell>
          <cell r="H43">
            <v>1262736</v>
          </cell>
          <cell r="I43">
            <v>94046</v>
          </cell>
          <cell r="J43">
            <v>6.41</v>
          </cell>
          <cell r="K43">
            <v>13.4</v>
          </cell>
          <cell r="L43" t="str">
            <v xml:space="preserve">      </v>
          </cell>
          <cell r="M43" t="str">
            <v xml:space="preserve">     </v>
          </cell>
          <cell r="N43">
            <v>0</v>
          </cell>
          <cell r="O43">
            <v>43.9</v>
          </cell>
          <cell r="P43">
            <v>8.6999999999999993</v>
          </cell>
          <cell r="Q43">
            <v>689234</v>
          </cell>
          <cell r="R43">
            <v>90646</v>
          </cell>
          <cell r="S43">
            <v>6.18</v>
          </cell>
        </row>
        <row r="44">
          <cell r="A44" t="str">
            <v xml:space="preserve">316.00 11           </v>
          </cell>
          <cell r="B44">
            <v>43435</v>
          </cell>
          <cell r="C44">
            <v>50</v>
          </cell>
          <cell r="D44" t="str">
            <v xml:space="preserve">R1.5 </v>
          </cell>
          <cell r="E44">
            <v>-30</v>
          </cell>
          <cell r="F44">
            <v>278201.48</v>
          </cell>
          <cell r="G44">
            <v>278201</v>
          </cell>
          <cell r="H44">
            <v>83461</v>
          </cell>
          <cell r="I44">
            <v>6903</v>
          </cell>
          <cell r="J44">
            <v>2.48</v>
          </cell>
          <cell r="K44">
            <v>12.1</v>
          </cell>
          <cell r="L44" t="str">
            <v xml:space="preserve">      </v>
          </cell>
          <cell r="M44" t="str">
            <v xml:space="preserve">     </v>
          </cell>
          <cell r="N44">
            <v>0</v>
          </cell>
          <cell r="O44">
            <v>100</v>
          </cell>
          <cell r="P44">
            <v>36.5</v>
          </cell>
          <cell r="Q44">
            <v>256741</v>
          </cell>
          <cell r="R44">
            <v>8680</v>
          </cell>
          <cell r="S44">
            <v>3.12</v>
          </cell>
        </row>
        <row r="45">
          <cell r="A45" t="str">
            <v xml:space="preserve">316.00 12           </v>
          </cell>
          <cell r="B45">
            <v>43435</v>
          </cell>
          <cell r="C45">
            <v>50</v>
          </cell>
          <cell r="D45" t="str">
            <v xml:space="preserve">R1.5 </v>
          </cell>
          <cell r="E45">
            <v>-30</v>
          </cell>
          <cell r="F45">
            <v>68693.460000000006</v>
          </cell>
          <cell r="G45">
            <v>64542</v>
          </cell>
          <cell r="H45">
            <v>24759</v>
          </cell>
          <cell r="I45">
            <v>2008</v>
          </cell>
          <cell r="J45">
            <v>2.92</v>
          </cell>
          <cell r="K45">
            <v>12.3</v>
          </cell>
          <cell r="L45" t="str">
            <v xml:space="preserve">      </v>
          </cell>
          <cell r="M45" t="str">
            <v xml:space="preserve">     </v>
          </cell>
          <cell r="N45">
            <v>0</v>
          </cell>
          <cell r="O45">
            <v>94</v>
          </cell>
          <cell r="P45">
            <v>33.5</v>
          </cell>
          <cell r="Q45">
            <v>61788</v>
          </cell>
          <cell r="R45">
            <v>2233</v>
          </cell>
          <cell r="S45">
            <v>3.25</v>
          </cell>
        </row>
        <row r="46">
          <cell r="A46" t="str">
            <v xml:space="preserve">316.00 21           </v>
          </cell>
          <cell r="B46">
            <v>43435</v>
          </cell>
          <cell r="C46">
            <v>50</v>
          </cell>
          <cell r="D46" t="str">
            <v xml:space="preserve">R1.5 </v>
          </cell>
          <cell r="E46">
            <v>-30</v>
          </cell>
          <cell r="F46">
            <v>3291256.6</v>
          </cell>
          <cell r="G46">
            <v>1602975</v>
          </cell>
          <cell r="H46">
            <v>2675658</v>
          </cell>
          <cell r="I46">
            <v>203646</v>
          </cell>
          <cell r="J46">
            <v>6.19</v>
          </cell>
          <cell r="K46">
            <v>13.1</v>
          </cell>
          <cell r="L46" t="str">
            <v xml:space="preserve">      </v>
          </cell>
          <cell r="M46" t="str">
            <v xml:space="preserve">     </v>
          </cell>
          <cell r="N46">
            <v>0</v>
          </cell>
          <cell r="O46">
            <v>48.7</v>
          </cell>
          <cell r="P46">
            <v>18</v>
          </cell>
          <cell r="Q46">
            <v>2261718</v>
          </cell>
          <cell r="R46">
            <v>153264</v>
          </cell>
          <cell r="S46">
            <v>4.66</v>
          </cell>
        </row>
        <row r="47">
          <cell r="A47" t="str">
            <v xml:space="preserve">316.00 22           </v>
          </cell>
          <cell r="B47">
            <v>44896</v>
          </cell>
          <cell r="C47">
            <v>50</v>
          </cell>
          <cell r="D47" t="str">
            <v xml:space="preserve">R1.5 </v>
          </cell>
          <cell r="E47">
            <v>-30</v>
          </cell>
          <cell r="F47">
            <v>1007589.15</v>
          </cell>
          <cell r="G47">
            <v>541010</v>
          </cell>
          <cell r="H47">
            <v>768855</v>
          </cell>
          <cell r="I47">
            <v>46423</v>
          </cell>
          <cell r="J47">
            <v>4.6100000000000003</v>
          </cell>
          <cell r="K47">
            <v>16.600000000000001</v>
          </cell>
          <cell r="L47" t="str">
            <v xml:space="preserve">      </v>
          </cell>
          <cell r="M47" t="str">
            <v xml:space="preserve">     </v>
          </cell>
          <cell r="N47">
            <v>0</v>
          </cell>
          <cell r="O47">
            <v>53.7</v>
          </cell>
          <cell r="P47">
            <v>17.5</v>
          </cell>
          <cell r="Q47">
            <v>620153</v>
          </cell>
          <cell r="R47">
            <v>41653</v>
          </cell>
          <cell r="S47">
            <v>4.13</v>
          </cell>
        </row>
        <row r="48">
          <cell r="A48">
            <v>330.2</v>
          </cell>
          <cell r="B48">
            <v>41244</v>
          </cell>
          <cell r="C48">
            <v>120</v>
          </cell>
          <cell r="D48" t="str">
            <v xml:space="preserve">S4   </v>
          </cell>
          <cell r="E48">
            <v>0</v>
          </cell>
          <cell r="F48">
            <v>246137.44</v>
          </cell>
          <cell r="G48">
            <v>230107</v>
          </cell>
          <cell r="H48">
            <v>16030</v>
          </cell>
          <cell r="I48">
            <v>2011</v>
          </cell>
          <cell r="J48">
            <v>0.82</v>
          </cell>
          <cell r="K48">
            <v>8</v>
          </cell>
          <cell r="L48" t="str">
            <v xml:space="preserve">      </v>
          </cell>
          <cell r="M48" t="str">
            <v xml:space="preserve">     </v>
          </cell>
          <cell r="N48">
            <v>0</v>
          </cell>
          <cell r="O48">
            <v>93.5</v>
          </cell>
          <cell r="P48">
            <v>67.400000000000006</v>
          </cell>
          <cell r="Q48">
            <v>220032</v>
          </cell>
          <cell r="R48">
            <v>3284</v>
          </cell>
          <cell r="S48">
            <v>1.33</v>
          </cell>
        </row>
        <row r="49">
          <cell r="A49">
            <v>331</v>
          </cell>
          <cell r="B49">
            <v>41244</v>
          </cell>
          <cell r="C49">
            <v>100</v>
          </cell>
          <cell r="D49" t="str">
            <v xml:space="preserve">S1   </v>
          </cell>
          <cell r="E49">
            <v>0</v>
          </cell>
          <cell r="F49">
            <v>1894709.69</v>
          </cell>
          <cell r="G49">
            <v>1016424</v>
          </cell>
          <cell r="H49">
            <v>878286</v>
          </cell>
          <cell r="I49">
            <v>110012</v>
          </cell>
          <cell r="J49">
            <v>5.81</v>
          </cell>
          <cell r="K49">
            <v>8</v>
          </cell>
          <cell r="L49" t="str">
            <v xml:space="preserve">      </v>
          </cell>
          <cell r="M49" t="str">
            <v xml:space="preserve">     </v>
          </cell>
          <cell r="N49">
            <v>0</v>
          </cell>
          <cell r="O49">
            <v>53.6</v>
          </cell>
          <cell r="P49">
            <v>12.4</v>
          </cell>
          <cell r="Q49">
            <v>954519</v>
          </cell>
          <cell r="R49">
            <v>117770</v>
          </cell>
          <cell r="S49">
            <v>6.22</v>
          </cell>
        </row>
        <row r="50">
          <cell r="A50">
            <v>332</v>
          </cell>
          <cell r="B50">
            <v>41244</v>
          </cell>
          <cell r="C50">
            <v>70</v>
          </cell>
          <cell r="D50" t="str">
            <v xml:space="preserve">R1   </v>
          </cell>
          <cell r="E50">
            <v>0</v>
          </cell>
          <cell r="F50">
            <v>14167066.51</v>
          </cell>
          <cell r="G50">
            <v>11146313</v>
          </cell>
          <cell r="H50">
            <v>3020753</v>
          </cell>
          <cell r="I50">
            <v>385647</v>
          </cell>
          <cell r="J50">
            <v>2.72</v>
          </cell>
          <cell r="K50">
            <v>7.8</v>
          </cell>
          <cell r="L50" t="str">
            <v xml:space="preserve">      </v>
          </cell>
          <cell r="M50" t="str">
            <v xml:space="preserve">     </v>
          </cell>
          <cell r="N50">
            <v>0</v>
          </cell>
          <cell r="O50">
            <v>78.7</v>
          </cell>
          <cell r="P50">
            <v>21.9</v>
          </cell>
          <cell r="Q50">
            <v>9488332</v>
          </cell>
          <cell r="R50">
            <v>598959</v>
          </cell>
          <cell r="S50">
            <v>4.2300000000000004</v>
          </cell>
        </row>
        <row r="51">
          <cell r="A51">
            <v>333</v>
          </cell>
          <cell r="B51">
            <v>41244</v>
          </cell>
          <cell r="C51">
            <v>65</v>
          </cell>
          <cell r="D51" t="str">
            <v xml:space="preserve">R1.5 </v>
          </cell>
          <cell r="E51">
            <v>0</v>
          </cell>
          <cell r="F51">
            <v>716232.62</v>
          </cell>
          <cell r="G51">
            <v>642706</v>
          </cell>
          <cell r="H51">
            <v>73527</v>
          </cell>
          <cell r="I51">
            <v>9357</v>
          </cell>
          <cell r="J51">
            <v>1.31</v>
          </cell>
          <cell r="K51">
            <v>7.9</v>
          </cell>
          <cell r="L51" t="str">
            <v xml:space="preserve">      </v>
          </cell>
          <cell r="M51" t="str">
            <v xml:space="preserve">     </v>
          </cell>
          <cell r="N51">
            <v>0</v>
          </cell>
          <cell r="O51">
            <v>89.7</v>
          </cell>
          <cell r="P51">
            <v>33.299999999999997</v>
          </cell>
          <cell r="Q51">
            <v>522308</v>
          </cell>
          <cell r="R51">
            <v>25067</v>
          </cell>
          <cell r="S51">
            <v>3.5</v>
          </cell>
        </row>
        <row r="52">
          <cell r="A52">
            <v>334</v>
          </cell>
          <cell r="B52">
            <v>41244</v>
          </cell>
          <cell r="C52">
            <v>55</v>
          </cell>
          <cell r="D52" t="str">
            <v xml:space="preserve">S3   </v>
          </cell>
          <cell r="E52">
            <v>0</v>
          </cell>
          <cell r="F52">
            <v>780980.13</v>
          </cell>
          <cell r="G52">
            <v>480521</v>
          </cell>
          <cell r="H52">
            <v>300458</v>
          </cell>
          <cell r="I52">
            <v>38816</v>
          </cell>
          <cell r="J52">
            <v>4.97</v>
          </cell>
          <cell r="K52">
            <v>7.7</v>
          </cell>
          <cell r="L52" t="str">
            <v xml:space="preserve">      </v>
          </cell>
          <cell r="M52" t="str">
            <v xml:space="preserve">     </v>
          </cell>
          <cell r="N52">
            <v>0</v>
          </cell>
          <cell r="O52">
            <v>61.5</v>
          </cell>
          <cell r="P52">
            <v>21.6</v>
          </cell>
          <cell r="Q52">
            <v>522540</v>
          </cell>
          <cell r="R52">
            <v>33070</v>
          </cell>
          <cell r="S52">
            <v>4.2300000000000004</v>
          </cell>
        </row>
        <row r="53">
          <cell r="A53">
            <v>335</v>
          </cell>
          <cell r="B53">
            <v>41244</v>
          </cell>
          <cell r="C53">
            <v>50</v>
          </cell>
          <cell r="D53" t="str">
            <v xml:space="preserve">S2.5 </v>
          </cell>
          <cell r="E53">
            <v>0</v>
          </cell>
          <cell r="F53">
            <v>3238.15</v>
          </cell>
          <cell r="G53">
            <v>3238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      </v>
          </cell>
          <cell r="M53" t="str">
            <v xml:space="preserve">     </v>
          </cell>
          <cell r="N53">
            <v>0</v>
          </cell>
          <cell r="O53">
            <v>100</v>
          </cell>
          <cell r="P53">
            <v>42.8</v>
          </cell>
          <cell r="Q53">
            <v>2699</v>
          </cell>
          <cell r="R53">
            <v>79</v>
          </cell>
          <cell r="S53">
            <v>2.44</v>
          </cell>
        </row>
        <row r="54">
          <cell r="A54">
            <v>336</v>
          </cell>
          <cell r="B54">
            <v>41244</v>
          </cell>
          <cell r="C54">
            <v>55</v>
          </cell>
          <cell r="D54" t="str">
            <v xml:space="preserve">R3   </v>
          </cell>
          <cell r="E54">
            <v>0</v>
          </cell>
          <cell r="F54">
            <v>180560.01</v>
          </cell>
          <cell r="G54">
            <v>102791</v>
          </cell>
          <cell r="H54">
            <v>77771</v>
          </cell>
          <cell r="I54">
            <v>10225</v>
          </cell>
          <cell r="J54">
            <v>5.66</v>
          </cell>
          <cell r="K54">
            <v>7.6</v>
          </cell>
          <cell r="L54" t="str">
            <v xml:space="preserve">      </v>
          </cell>
          <cell r="M54" t="str">
            <v xml:space="preserve">     </v>
          </cell>
          <cell r="N54">
            <v>0</v>
          </cell>
          <cell r="O54">
            <v>56.9</v>
          </cell>
          <cell r="P54">
            <v>27.1</v>
          </cell>
          <cell r="Q54">
            <v>111145</v>
          </cell>
          <cell r="R54">
            <v>8999</v>
          </cell>
          <cell r="S54">
            <v>4.9800000000000004</v>
          </cell>
        </row>
        <row r="55">
          <cell r="A55" t="str">
            <v xml:space="preserve">341.00 01           </v>
          </cell>
          <cell r="B55">
            <v>50010</v>
          </cell>
          <cell r="C55" t="str">
            <v xml:space="preserve">   VAR</v>
          </cell>
          <cell r="D55" t="str">
            <v xml:space="preserve">SQ   </v>
          </cell>
          <cell r="E55">
            <v>-10</v>
          </cell>
          <cell r="F55">
            <v>36992.769999999997</v>
          </cell>
          <cell r="G55">
            <v>30462</v>
          </cell>
          <cell r="H55">
            <v>10230</v>
          </cell>
          <cell r="I55">
            <v>320</v>
          </cell>
          <cell r="J55">
            <v>0.87</v>
          </cell>
          <cell r="K55">
            <v>32</v>
          </cell>
          <cell r="L55" t="str">
            <v xml:space="preserve">      </v>
          </cell>
          <cell r="M55" t="str">
            <v xml:space="preserve">     </v>
          </cell>
          <cell r="N55">
            <v>0</v>
          </cell>
          <cell r="O55">
            <v>82.3</v>
          </cell>
          <cell r="P55">
            <v>37.6</v>
          </cell>
          <cell r="Q55">
            <v>18875</v>
          </cell>
          <cell r="R55">
            <v>683</v>
          </cell>
          <cell r="S55">
            <v>1.85</v>
          </cell>
        </row>
        <row r="56">
          <cell r="A56" t="str">
            <v xml:space="preserve">341.00 02           </v>
          </cell>
          <cell r="B56">
            <v>49644</v>
          </cell>
          <cell r="C56" t="str">
            <v xml:space="preserve">   VAR</v>
          </cell>
          <cell r="D56" t="str">
            <v xml:space="preserve">SQ   </v>
          </cell>
          <cell r="E56">
            <v>-10</v>
          </cell>
          <cell r="F56">
            <v>23728.32</v>
          </cell>
          <cell r="G56">
            <v>18188</v>
          </cell>
          <cell r="H56">
            <v>7913</v>
          </cell>
          <cell r="I56">
            <v>256</v>
          </cell>
          <cell r="J56">
            <v>1.08</v>
          </cell>
          <cell r="K56">
            <v>30.9</v>
          </cell>
          <cell r="L56" t="str">
            <v xml:space="preserve">      </v>
          </cell>
          <cell r="M56" t="str">
            <v xml:space="preserve">     </v>
          </cell>
          <cell r="N56">
            <v>0</v>
          </cell>
          <cell r="O56">
            <v>76.7</v>
          </cell>
          <cell r="P56">
            <v>35.9</v>
          </cell>
          <cell r="Q56">
            <v>13534</v>
          </cell>
          <cell r="R56">
            <v>405</v>
          </cell>
          <cell r="S56">
            <v>1.71</v>
          </cell>
        </row>
        <row r="57">
          <cell r="A57" t="str">
            <v xml:space="preserve">341.00 03           </v>
          </cell>
          <cell r="B57">
            <v>44531</v>
          </cell>
          <cell r="C57" t="str">
            <v xml:space="preserve">   VAR</v>
          </cell>
          <cell r="D57" t="str">
            <v xml:space="preserve">SQ   </v>
          </cell>
          <cell r="E57">
            <v>-10</v>
          </cell>
          <cell r="F57">
            <v>2348032.19</v>
          </cell>
          <cell r="G57">
            <v>742409</v>
          </cell>
          <cell r="H57">
            <v>1840427</v>
          </cell>
          <cell r="I57">
            <v>108260</v>
          </cell>
          <cell r="J57">
            <v>4.6100000000000003</v>
          </cell>
          <cell r="K57">
            <v>17</v>
          </cell>
          <cell r="L57" t="str">
            <v xml:space="preserve">      </v>
          </cell>
          <cell r="M57" t="str">
            <v xml:space="preserve">     </v>
          </cell>
          <cell r="N57">
            <v>0</v>
          </cell>
          <cell r="O57">
            <v>31.6</v>
          </cell>
          <cell r="P57">
            <v>12.3</v>
          </cell>
          <cell r="Q57">
            <v>1073784</v>
          </cell>
          <cell r="R57">
            <v>88853</v>
          </cell>
          <cell r="S57">
            <v>3.78</v>
          </cell>
        </row>
        <row r="58">
          <cell r="A58" t="str">
            <v xml:space="preserve">341.00 04           </v>
          </cell>
          <cell r="B58">
            <v>44531</v>
          </cell>
          <cell r="C58" t="str">
            <v xml:space="preserve">   VAR</v>
          </cell>
          <cell r="D58" t="str">
            <v xml:space="preserve">SQ   </v>
          </cell>
          <cell r="E58">
            <v>-10</v>
          </cell>
          <cell r="F58">
            <v>3046844.32</v>
          </cell>
          <cell r="G58">
            <v>800495</v>
          </cell>
          <cell r="H58">
            <v>2551034</v>
          </cell>
          <cell r="I58">
            <v>150061</v>
          </cell>
          <cell r="J58">
            <v>4.93</v>
          </cell>
          <cell r="K58">
            <v>17</v>
          </cell>
          <cell r="L58" t="str">
            <v xml:space="preserve">      </v>
          </cell>
          <cell r="M58" t="str">
            <v xml:space="preserve">     </v>
          </cell>
          <cell r="N58">
            <v>0</v>
          </cell>
          <cell r="O58">
            <v>26.3</v>
          </cell>
          <cell r="P58">
            <v>10</v>
          </cell>
          <cell r="Q58">
            <v>1172330</v>
          </cell>
          <cell r="R58">
            <v>128287</v>
          </cell>
          <cell r="S58">
            <v>4.21</v>
          </cell>
        </row>
        <row r="59">
          <cell r="A59" t="str">
            <v xml:space="preserve">341.00 05           </v>
          </cell>
          <cell r="B59">
            <v>49644</v>
          </cell>
          <cell r="C59" t="str">
            <v xml:space="preserve">   VAR</v>
          </cell>
          <cell r="D59" t="str">
            <v xml:space="preserve">SQ   </v>
          </cell>
          <cell r="E59">
            <v>-10</v>
          </cell>
          <cell r="F59">
            <v>6108.9</v>
          </cell>
          <cell r="G59">
            <v>4977</v>
          </cell>
          <cell r="H59">
            <v>1743</v>
          </cell>
          <cell r="I59">
            <v>56</v>
          </cell>
          <cell r="J59">
            <v>0.92</v>
          </cell>
          <cell r="K59">
            <v>31.1</v>
          </cell>
          <cell r="L59" t="str">
            <v xml:space="preserve">      </v>
          </cell>
          <cell r="M59" t="str">
            <v xml:space="preserve">     </v>
          </cell>
          <cell r="N59">
            <v>0</v>
          </cell>
          <cell r="O59">
            <v>81.5</v>
          </cell>
          <cell r="P59">
            <v>30</v>
          </cell>
          <cell r="Q59">
            <v>3263</v>
          </cell>
          <cell r="R59">
            <v>111</v>
          </cell>
          <cell r="S59">
            <v>1.82</v>
          </cell>
        </row>
        <row r="60">
          <cell r="A60" t="str">
            <v xml:space="preserve">341.00 06           </v>
          </cell>
          <cell r="B60">
            <v>52566</v>
          </cell>
          <cell r="C60" t="str">
            <v xml:space="preserve">   VAR</v>
          </cell>
          <cell r="D60" t="str">
            <v xml:space="preserve">SQ   </v>
          </cell>
          <cell r="E60">
            <v>-10</v>
          </cell>
          <cell r="F60">
            <v>21158.93</v>
          </cell>
          <cell r="G60">
            <v>12936</v>
          </cell>
          <cell r="H60">
            <v>10338</v>
          </cell>
          <cell r="I60">
            <v>265</v>
          </cell>
          <cell r="J60">
            <v>1.25</v>
          </cell>
          <cell r="K60">
            <v>39</v>
          </cell>
          <cell r="L60" t="str">
            <v xml:space="preserve">      </v>
          </cell>
          <cell r="M60" t="str">
            <v xml:space="preserve">     </v>
          </cell>
          <cell r="N60">
            <v>0</v>
          </cell>
          <cell r="O60">
            <v>61.1</v>
          </cell>
          <cell r="P60">
            <v>30</v>
          </cell>
          <cell r="Q60">
            <v>10013</v>
          </cell>
          <cell r="R60">
            <v>340</v>
          </cell>
          <cell r="S60">
            <v>1.61</v>
          </cell>
        </row>
        <row r="61">
          <cell r="A61" t="str">
            <v xml:space="preserve">341.00 08           </v>
          </cell>
          <cell r="B61">
            <v>50740</v>
          </cell>
          <cell r="C61" t="str">
            <v xml:space="preserve">   VAR</v>
          </cell>
          <cell r="D61" t="str">
            <v xml:space="preserve">SQ   </v>
          </cell>
          <cell r="E61">
            <v>-10</v>
          </cell>
          <cell r="F61">
            <v>391328.31</v>
          </cell>
          <cell r="G61">
            <v>137608</v>
          </cell>
          <cell r="H61">
            <v>292854</v>
          </cell>
          <cell r="I61">
            <v>8614</v>
          </cell>
          <cell r="J61">
            <v>2.2000000000000002</v>
          </cell>
          <cell r="K61">
            <v>34</v>
          </cell>
          <cell r="L61" t="str">
            <v xml:space="preserve">      </v>
          </cell>
          <cell r="M61" t="str">
            <v xml:space="preserve">     </v>
          </cell>
          <cell r="N61">
            <v>0</v>
          </cell>
          <cell r="O61">
            <v>35.200000000000003</v>
          </cell>
          <cell r="P61">
            <v>9.3000000000000007</v>
          </cell>
          <cell r="Q61">
            <v>86547</v>
          </cell>
          <cell r="R61">
            <v>10121</v>
          </cell>
          <cell r="S61">
            <v>2.59</v>
          </cell>
        </row>
        <row r="62">
          <cell r="A62" t="str">
            <v xml:space="preserve">341.00 09           </v>
          </cell>
          <cell r="B62">
            <v>45261</v>
          </cell>
          <cell r="C62" t="str">
            <v xml:space="preserve">   VAR</v>
          </cell>
          <cell r="D62" t="str">
            <v xml:space="preserve">SQ   </v>
          </cell>
          <cell r="E62">
            <v>-10</v>
          </cell>
          <cell r="F62">
            <v>120217.45</v>
          </cell>
          <cell r="G62">
            <v>24487</v>
          </cell>
          <cell r="H62">
            <v>107752</v>
          </cell>
          <cell r="I62">
            <v>5672</v>
          </cell>
          <cell r="J62">
            <v>4.72</v>
          </cell>
          <cell r="K62">
            <v>19</v>
          </cell>
          <cell r="L62" t="str">
            <v xml:space="preserve">      </v>
          </cell>
          <cell r="M62" t="str">
            <v xml:space="preserve">     </v>
          </cell>
          <cell r="N62">
            <v>0</v>
          </cell>
          <cell r="O62">
            <v>20.399999999999999</v>
          </cell>
          <cell r="P62">
            <v>5.5</v>
          </cell>
          <cell r="Q62">
            <v>27855</v>
          </cell>
          <cell r="R62">
            <v>5491</v>
          </cell>
          <cell r="S62">
            <v>4.57</v>
          </cell>
        </row>
        <row r="63">
          <cell r="A63" t="str">
            <v xml:space="preserve">341.00 10           </v>
          </cell>
          <cell r="B63">
            <v>47818</v>
          </cell>
          <cell r="C63" t="str">
            <v xml:space="preserve">   VAR</v>
          </cell>
          <cell r="D63" t="str">
            <v xml:space="preserve">SQ   </v>
          </cell>
          <cell r="E63">
            <v>-10</v>
          </cell>
          <cell r="F63">
            <v>5009.4799999999996</v>
          </cell>
          <cell r="G63">
            <v>3724</v>
          </cell>
          <cell r="H63">
            <v>1787</v>
          </cell>
          <cell r="I63">
            <v>69</v>
          </cell>
          <cell r="J63">
            <v>1.38</v>
          </cell>
          <cell r="K63">
            <v>25.9</v>
          </cell>
          <cell r="L63" t="str">
            <v xml:space="preserve">      </v>
          </cell>
          <cell r="M63" t="str">
            <v xml:space="preserve">     </v>
          </cell>
          <cell r="N63">
            <v>0</v>
          </cell>
          <cell r="O63">
            <v>74.3</v>
          </cell>
          <cell r="P63">
            <v>29.1</v>
          </cell>
          <cell r="Q63">
            <v>2865</v>
          </cell>
          <cell r="R63">
            <v>102</v>
          </cell>
          <cell r="S63">
            <v>2.04</v>
          </cell>
        </row>
        <row r="64">
          <cell r="A64" t="str">
            <v xml:space="preserve">341.00 12           </v>
          </cell>
          <cell r="B64">
            <v>50740</v>
          </cell>
          <cell r="C64" t="str">
            <v xml:space="preserve">   VAR</v>
          </cell>
          <cell r="D64" t="str">
            <v xml:space="preserve">SQ   </v>
          </cell>
          <cell r="E64">
            <v>-10</v>
          </cell>
          <cell r="F64">
            <v>95611.199999999997</v>
          </cell>
          <cell r="G64">
            <v>90902</v>
          </cell>
          <cell r="H64">
            <v>14270</v>
          </cell>
          <cell r="I64">
            <v>420</v>
          </cell>
          <cell r="J64">
            <v>0.44</v>
          </cell>
          <cell r="K64">
            <v>34</v>
          </cell>
          <cell r="L64" t="str">
            <v xml:space="preserve">      </v>
          </cell>
          <cell r="M64" t="str">
            <v xml:space="preserve">     </v>
          </cell>
          <cell r="N64">
            <v>0</v>
          </cell>
          <cell r="O64">
            <v>95.1</v>
          </cell>
          <cell r="P64">
            <v>40.1</v>
          </cell>
          <cell r="Q64">
            <v>55946</v>
          </cell>
          <cell r="R64">
            <v>1451</v>
          </cell>
          <cell r="S64">
            <v>1.52</v>
          </cell>
        </row>
        <row r="65">
          <cell r="A65" t="str">
            <v xml:space="preserve">341.00 15           </v>
          </cell>
          <cell r="B65">
            <v>45992</v>
          </cell>
          <cell r="C65" t="str">
            <v xml:space="preserve">   VAR</v>
          </cell>
          <cell r="D65" t="str">
            <v xml:space="preserve">SQ   </v>
          </cell>
          <cell r="E65">
            <v>-10</v>
          </cell>
          <cell r="F65">
            <v>104549.52</v>
          </cell>
          <cell r="G65">
            <v>81038</v>
          </cell>
          <cell r="H65">
            <v>33966</v>
          </cell>
          <cell r="I65">
            <v>1618</v>
          </cell>
          <cell r="J65">
            <v>1.55</v>
          </cell>
          <cell r="K65">
            <v>21</v>
          </cell>
          <cell r="L65" t="str">
            <v xml:space="preserve">      </v>
          </cell>
          <cell r="M65" t="str">
            <v xml:space="preserve">     </v>
          </cell>
          <cell r="N65">
            <v>0</v>
          </cell>
          <cell r="O65">
            <v>77.5</v>
          </cell>
          <cell r="P65">
            <v>34.4</v>
          </cell>
          <cell r="Q65">
            <v>71368</v>
          </cell>
          <cell r="R65">
            <v>2076</v>
          </cell>
          <cell r="S65">
            <v>1.99</v>
          </cell>
        </row>
        <row r="66">
          <cell r="A66" t="str">
            <v xml:space="preserve">341.00 16           </v>
          </cell>
          <cell r="B66">
            <v>49644</v>
          </cell>
          <cell r="C66" t="str">
            <v xml:space="preserve">   VAR</v>
          </cell>
          <cell r="D66" t="str">
            <v xml:space="preserve">SQ   </v>
          </cell>
          <cell r="E66">
            <v>-10</v>
          </cell>
          <cell r="F66">
            <v>28437.360000000001</v>
          </cell>
          <cell r="G66">
            <v>20788</v>
          </cell>
          <cell r="H66">
            <v>10493</v>
          </cell>
          <cell r="I66">
            <v>338</v>
          </cell>
          <cell r="J66">
            <v>1.19</v>
          </cell>
          <cell r="K66">
            <v>31</v>
          </cell>
          <cell r="L66" t="str">
            <v xml:space="preserve">      </v>
          </cell>
          <cell r="M66" t="str">
            <v xml:space="preserve">     </v>
          </cell>
          <cell r="N66">
            <v>0</v>
          </cell>
          <cell r="O66">
            <v>73.099999999999994</v>
          </cell>
          <cell r="P66">
            <v>21.7</v>
          </cell>
          <cell r="Q66">
            <v>12076</v>
          </cell>
          <cell r="R66">
            <v>619</v>
          </cell>
          <cell r="S66">
            <v>2.1800000000000002</v>
          </cell>
        </row>
        <row r="67">
          <cell r="A67" t="str">
            <v xml:space="preserve">342.00 01           </v>
          </cell>
          <cell r="B67">
            <v>50010</v>
          </cell>
          <cell r="C67" t="str">
            <v xml:space="preserve">   VAR</v>
          </cell>
          <cell r="D67" t="str">
            <v xml:space="preserve">SQ   </v>
          </cell>
          <cell r="E67">
            <v>-10</v>
          </cell>
          <cell r="F67">
            <v>37723.83</v>
          </cell>
          <cell r="G67">
            <v>32628</v>
          </cell>
          <cell r="H67">
            <v>8868</v>
          </cell>
          <cell r="I67">
            <v>277</v>
          </cell>
          <cell r="J67">
            <v>0.73</v>
          </cell>
          <cell r="K67">
            <v>32</v>
          </cell>
          <cell r="L67" t="str">
            <v xml:space="preserve">      </v>
          </cell>
          <cell r="M67" t="str">
            <v xml:space="preserve">     </v>
          </cell>
          <cell r="N67">
            <v>0</v>
          </cell>
          <cell r="O67">
            <v>86.5</v>
          </cell>
          <cell r="P67">
            <v>28.2</v>
          </cell>
          <cell r="Q67">
            <v>19161</v>
          </cell>
          <cell r="R67">
            <v>698</v>
          </cell>
          <cell r="S67">
            <v>1.85</v>
          </cell>
        </row>
        <row r="68">
          <cell r="A68" t="str">
            <v xml:space="preserve">342.00 02           </v>
          </cell>
          <cell r="B68">
            <v>49644</v>
          </cell>
          <cell r="C68" t="str">
            <v xml:space="preserve">   VAR</v>
          </cell>
          <cell r="D68" t="str">
            <v xml:space="preserve">SQ   </v>
          </cell>
          <cell r="E68">
            <v>-10</v>
          </cell>
          <cell r="F68">
            <v>7707.85</v>
          </cell>
          <cell r="G68">
            <v>6165</v>
          </cell>
          <cell r="H68">
            <v>2314</v>
          </cell>
          <cell r="I68">
            <v>74</v>
          </cell>
          <cell r="J68">
            <v>0.96</v>
          </cell>
          <cell r="K68">
            <v>31.3</v>
          </cell>
          <cell r="L68" t="str">
            <v xml:space="preserve">      </v>
          </cell>
          <cell r="M68" t="str">
            <v xml:space="preserve">     </v>
          </cell>
          <cell r="N68">
            <v>0</v>
          </cell>
          <cell r="O68">
            <v>80</v>
          </cell>
          <cell r="P68">
            <v>42.2</v>
          </cell>
          <cell r="Q68">
            <v>4887</v>
          </cell>
          <cell r="R68">
            <v>116</v>
          </cell>
          <cell r="S68">
            <v>1.5</v>
          </cell>
        </row>
        <row r="69">
          <cell r="A69" t="str">
            <v xml:space="preserve">342.00 03           </v>
          </cell>
          <cell r="B69">
            <v>44531</v>
          </cell>
          <cell r="C69" t="str">
            <v xml:space="preserve">   VAR</v>
          </cell>
          <cell r="D69" t="str">
            <v xml:space="preserve">SQ   </v>
          </cell>
          <cell r="E69">
            <v>-10</v>
          </cell>
          <cell r="F69">
            <v>5063651.29</v>
          </cell>
          <cell r="G69">
            <v>1521490</v>
          </cell>
          <cell r="H69">
            <v>4048527</v>
          </cell>
          <cell r="I69">
            <v>238148</v>
          </cell>
          <cell r="J69">
            <v>4.7</v>
          </cell>
          <cell r="K69">
            <v>17</v>
          </cell>
          <cell r="L69" t="str">
            <v xml:space="preserve">      </v>
          </cell>
          <cell r="M69" t="str">
            <v xml:space="preserve">     </v>
          </cell>
          <cell r="N69">
            <v>0</v>
          </cell>
          <cell r="O69">
            <v>30</v>
          </cell>
          <cell r="P69">
            <v>11.3</v>
          </cell>
          <cell r="Q69">
            <v>2207723</v>
          </cell>
          <cell r="R69">
            <v>197970</v>
          </cell>
          <cell r="S69">
            <v>3.91</v>
          </cell>
        </row>
        <row r="70">
          <cell r="A70" t="str">
            <v xml:space="preserve">342.00 04           </v>
          </cell>
          <cell r="B70">
            <v>44531</v>
          </cell>
          <cell r="C70" t="str">
            <v xml:space="preserve">   VAR</v>
          </cell>
          <cell r="D70" t="str">
            <v xml:space="preserve">SQ   </v>
          </cell>
          <cell r="E70">
            <v>-10</v>
          </cell>
          <cell r="F70">
            <v>5059404.34</v>
          </cell>
          <cell r="G70">
            <v>1507677</v>
          </cell>
          <cell r="H70">
            <v>4057668</v>
          </cell>
          <cell r="I70">
            <v>238687</v>
          </cell>
          <cell r="J70">
            <v>4.72</v>
          </cell>
          <cell r="K70">
            <v>17</v>
          </cell>
          <cell r="L70" t="str">
            <v xml:space="preserve">      </v>
          </cell>
          <cell r="M70" t="str">
            <v xml:space="preserve">     </v>
          </cell>
          <cell r="N70">
            <v>0</v>
          </cell>
          <cell r="O70">
            <v>29.8</v>
          </cell>
          <cell r="P70">
            <v>11.3</v>
          </cell>
          <cell r="Q70">
            <v>2206745</v>
          </cell>
          <cell r="R70">
            <v>197753</v>
          </cell>
          <cell r="S70">
            <v>3.91</v>
          </cell>
        </row>
        <row r="71">
          <cell r="A71" t="str">
            <v xml:space="preserve">342.00 06           </v>
          </cell>
          <cell r="B71">
            <v>52566</v>
          </cell>
          <cell r="C71" t="str">
            <v xml:space="preserve">   VAR</v>
          </cell>
          <cell r="D71" t="str">
            <v xml:space="preserve">SQ   </v>
          </cell>
          <cell r="E71">
            <v>-10</v>
          </cell>
          <cell r="F71">
            <v>24053.31</v>
          </cell>
          <cell r="G71">
            <v>15654</v>
          </cell>
          <cell r="H71">
            <v>10805</v>
          </cell>
          <cell r="I71">
            <v>277</v>
          </cell>
          <cell r="J71">
            <v>1.1499999999999999</v>
          </cell>
          <cell r="K71">
            <v>39</v>
          </cell>
          <cell r="L71" t="str">
            <v xml:space="preserve">      </v>
          </cell>
          <cell r="M71" t="str">
            <v xml:space="preserve">     </v>
          </cell>
          <cell r="N71">
            <v>0</v>
          </cell>
          <cell r="O71">
            <v>65.099999999999994</v>
          </cell>
          <cell r="P71">
            <v>35.5</v>
          </cell>
          <cell r="Q71">
            <v>12608</v>
          </cell>
          <cell r="R71">
            <v>355</v>
          </cell>
          <cell r="S71">
            <v>1.48</v>
          </cell>
        </row>
        <row r="72">
          <cell r="A72" t="str">
            <v xml:space="preserve">342.00 08           </v>
          </cell>
          <cell r="B72">
            <v>50740</v>
          </cell>
          <cell r="C72" t="str">
            <v xml:space="preserve">   VAR</v>
          </cell>
          <cell r="D72" t="str">
            <v xml:space="preserve">SQ   </v>
          </cell>
          <cell r="E72">
            <v>-10</v>
          </cell>
          <cell r="F72">
            <v>188272.16</v>
          </cell>
          <cell r="G72">
            <v>69606</v>
          </cell>
          <cell r="H72">
            <v>137493</v>
          </cell>
          <cell r="I72">
            <v>4044</v>
          </cell>
          <cell r="J72">
            <v>2.15</v>
          </cell>
          <cell r="K72">
            <v>34</v>
          </cell>
          <cell r="L72" t="str">
            <v xml:space="preserve">      </v>
          </cell>
          <cell r="M72" t="str">
            <v xml:space="preserve">     </v>
          </cell>
          <cell r="N72">
            <v>0</v>
          </cell>
          <cell r="O72">
            <v>37</v>
          </cell>
          <cell r="P72">
            <v>10.5</v>
          </cell>
          <cell r="Q72">
            <v>44808</v>
          </cell>
          <cell r="R72">
            <v>4771</v>
          </cell>
          <cell r="S72">
            <v>2.5299999999999998</v>
          </cell>
        </row>
        <row r="73">
          <cell r="A73" t="str">
            <v xml:space="preserve">342.00 09           </v>
          </cell>
          <cell r="B73">
            <v>45261</v>
          </cell>
          <cell r="C73" t="str">
            <v xml:space="preserve">   VAR</v>
          </cell>
          <cell r="D73" t="str">
            <v xml:space="preserve">SQ   </v>
          </cell>
          <cell r="E73">
            <v>-10</v>
          </cell>
          <cell r="F73">
            <v>3347646.71</v>
          </cell>
          <cell r="G73">
            <v>297406</v>
          </cell>
          <cell r="H73">
            <v>3385005</v>
          </cell>
          <cell r="I73">
            <v>178158</v>
          </cell>
          <cell r="J73">
            <v>5.32</v>
          </cell>
          <cell r="K73">
            <v>19</v>
          </cell>
          <cell r="L73" t="str">
            <v xml:space="preserve">      </v>
          </cell>
          <cell r="M73" t="str">
            <v xml:space="preserve">     </v>
          </cell>
          <cell r="N73">
            <v>0</v>
          </cell>
          <cell r="O73">
            <v>8.9</v>
          </cell>
          <cell r="P73">
            <v>2.1</v>
          </cell>
          <cell r="Q73">
            <v>343381</v>
          </cell>
          <cell r="R73">
            <v>175803</v>
          </cell>
          <cell r="S73">
            <v>5.25</v>
          </cell>
        </row>
        <row r="74">
          <cell r="A74" t="str">
            <v xml:space="preserve">342.00 10           </v>
          </cell>
          <cell r="B74">
            <v>47818</v>
          </cell>
          <cell r="C74" t="str">
            <v xml:space="preserve">   VAR</v>
          </cell>
          <cell r="D74" t="str">
            <v xml:space="preserve">SQ   </v>
          </cell>
          <cell r="E74">
            <v>-10</v>
          </cell>
          <cell r="F74">
            <v>15778.68</v>
          </cell>
          <cell r="G74">
            <v>11590</v>
          </cell>
          <cell r="H74">
            <v>5766</v>
          </cell>
          <cell r="I74">
            <v>222</v>
          </cell>
          <cell r="J74">
            <v>1.41</v>
          </cell>
          <cell r="K74">
            <v>26</v>
          </cell>
          <cell r="L74" t="str">
            <v xml:space="preserve">      </v>
          </cell>
          <cell r="M74" t="str">
            <v xml:space="preserve">     </v>
          </cell>
          <cell r="N74">
            <v>0</v>
          </cell>
          <cell r="O74">
            <v>73.5</v>
          </cell>
          <cell r="P74">
            <v>33.700000000000003</v>
          </cell>
          <cell r="Q74">
            <v>9231</v>
          </cell>
          <cell r="R74">
            <v>313</v>
          </cell>
          <cell r="S74">
            <v>1.98</v>
          </cell>
        </row>
        <row r="75">
          <cell r="A75" t="str">
            <v xml:space="preserve">342.00 12           </v>
          </cell>
          <cell r="B75">
            <v>50740</v>
          </cell>
          <cell r="C75" t="str">
            <v xml:space="preserve">   VAR</v>
          </cell>
          <cell r="D75" t="str">
            <v xml:space="preserve">SQ   </v>
          </cell>
          <cell r="E75">
            <v>-10</v>
          </cell>
          <cell r="F75">
            <v>82028.240000000005</v>
          </cell>
          <cell r="G75">
            <v>55529</v>
          </cell>
          <cell r="H75">
            <v>34702</v>
          </cell>
          <cell r="I75">
            <v>1021</v>
          </cell>
          <cell r="J75">
            <v>1.24</v>
          </cell>
          <cell r="K75">
            <v>34</v>
          </cell>
          <cell r="L75" t="str">
            <v xml:space="preserve">      </v>
          </cell>
          <cell r="M75" t="str">
            <v xml:space="preserve">     </v>
          </cell>
          <cell r="N75">
            <v>0</v>
          </cell>
          <cell r="O75">
            <v>67.7</v>
          </cell>
          <cell r="P75">
            <v>21</v>
          </cell>
          <cell r="Q75">
            <v>31937</v>
          </cell>
          <cell r="R75">
            <v>1715</v>
          </cell>
          <cell r="S75">
            <v>2.09</v>
          </cell>
        </row>
        <row r="76">
          <cell r="A76" t="str">
            <v xml:space="preserve">342.00 16           </v>
          </cell>
          <cell r="B76">
            <v>49644</v>
          </cell>
          <cell r="C76" t="str">
            <v xml:space="preserve">   VAR</v>
          </cell>
          <cell r="D76" t="str">
            <v xml:space="preserve">SQ   </v>
          </cell>
          <cell r="E76">
            <v>-10</v>
          </cell>
          <cell r="F76">
            <v>38485.47</v>
          </cell>
          <cell r="G76">
            <v>31623</v>
          </cell>
          <cell r="H76">
            <v>10711</v>
          </cell>
          <cell r="I76">
            <v>345</v>
          </cell>
          <cell r="J76">
            <v>0.9</v>
          </cell>
          <cell r="K76">
            <v>31</v>
          </cell>
          <cell r="L76" t="str">
            <v xml:space="preserve">      </v>
          </cell>
          <cell r="M76" t="str">
            <v xml:space="preserve">     </v>
          </cell>
          <cell r="N76">
            <v>0</v>
          </cell>
          <cell r="O76">
            <v>82.2</v>
          </cell>
          <cell r="P76">
            <v>33.6</v>
          </cell>
          <cell r="Q76">
            <v>21939</v>
          </cell>
          <cell r="R76">
            <v>658</v>
          </cell>
          <cell r="S76">
            <v>1.71</v>
          </cell>
        </row>
        <row r="77">
          <cell r="A77" t="str">
            <v xml:space="preserve">343.00 03           </v>
          </cell>
          <cell r="B77">
            <v>44531</v>
          </cell>
          <cell r="C77" t="str">
            <v xml:space="preserve">   VAR</v>
          </cell>
          <cell r="D77" t="str">
            <v xml:space="preserve">SQ   </v>
          </cell>
          <cell r="E77">
            <v>-10</v>
          </cell>
          <cell r="F77">
            <v>11150039.949999999</v>
          </cell>
          <cell r="G77">
            <v>3361194</v>
          </cell>
          <cell r="H77">
            <v>8903850</v>
          </cell>
          <cell r="I77">
            <v>523755</v>
          </cell>
          <cell r="J77">
            <v>4.7</v>
          </cell>
          <cell r="K77">
            <v>17</v>
          </cell>
          <cell r="L77" t="str">
            <v xml:space="preserve">      </v>
          </cell>
          <cell r="M77" t="str">
            <v xml:space="preserve">     </v>
          </cell>
          <cell r="N77">
            <v>0</v>
          </cell>
          <cell r="O77">
            <v>30.1</v>
          </cell>
          <cell r="P77">
            <v>11.3</v>
          </cell>
          <cell r="Q77">
            <v>4876926</v>
          </cell>
          <cell r="R77">
            <v>435016</v>
          </cell>
          <cell r="S77">
            <v>3.9</v>
          </cell>
        </row>
        <row r="78">
          <cell r="A78" t="str">
            <v xml:space="preserve">343.00 04           </v>
          </cell>
          <cell r="B78">
            <v>44531</v>
          </cell>
          <cell r="C78" t="str">
            <v xml:space="preserve">   VAR</v>
          </cell>
          <cell r="D78" t="str">
            <v xml:space="preserve">SQ   </v>
          </cell>
          <cell r="E78">
            <v>-10</v>
          </cell>
          <cell r="F78">
            <v>11036607.75</v>
          </cell>
          <cell r="G78">
            <v>3298280</v>
          </cell>
          <cell r="H78">
            <v>8841988</v>
          </cell>
          <cell r="I78">
            <v>520116</v>
          </cell>
          <cell r="J78">
            <v>4.71</v>
          </cell>
          <cell r="K78">
            <v>17</v>
          </cell>
          <cell r="L78" t="str">
            <v xml:space="preserve">      </v>
          </cell>
          <cell r="M78" t="str">
            <v xml:space="preserve">     </v>
          </cell>
          <cell r="N78">
            <v>0</v>
          </cell>
          <cell r="O78">
            <v>29.9</v>
          </cell>
          <cell r="P78">
            <v>11.3</v>
          </cell>
          <cell r="Q78">
            <v>4827406</v>
          </cell>
          <cell r="R78">
            <v>430585</v>
          </cell>
          <cell r="S78">
            <v>3.9</v>
          </cell>
        </row>
        <row r="79">
          <cell r="A79" t="str">
            <v xml:space="preserve">343.00 08           </v>
          </cell>
          <cell r="B79">
            <v>50740</v>
          </cell>
          <cell r="C79" t="str">
            <v xml:space="preserve">   VAR</v>
          </cell>
          <cell r="D79" t="str">
            <v xml:space="preserve">SQ   </v>
          </cell>
          <cell r="E79">
            <v>-10</v>
          </cell>
          <cell r="F79">
            <v>169791.03</v>
          </cell>
          <cell r="G79">
            <v>5446</v>
          </cell>
          <cell r="H79">
            <v>181324</v>
          </cell>
          <cell r="I79">
            <v>5333</v>
          </cell>
          <cell r="J79">
            <v>3.14</v>
          </cell>
          <cell r="K79">
            <v>34</v>
          </cell>
          <cell r="L79" t="str">
            <v xml:space="preserve">      </v>
          </cell>
          <cell r="M79" t="str">
            <v xml:space="preserve">     </v>
          </cell>
          <cell r="N79">
            <v>0</v>
          </cell>
          <cell r="O79">
            <v>3.2</v>
          </cell>
          <cell r="P79">
            <v>0.5</v>
          </cell>
          <cell r="Q79">
            <v>2708</v>
          </cell>
          <cell r="R79">
            <v>5416</v>
          </cell>
          <cell r="S79">
            <v>3.19</v>
          </cell>
        </row>
        <row r="80">
          <cell r="A80" t="str">
            <v xml:space="preserve">343.00 09           </v>
          </cell>
          <cell r="B80">
            <v>45261</v>
          </cell>
          <cell r="C80" t="str">
            <v xml:space="preserve">   VAR</v>
          </cell>
          <cell r="D80" t="str">
            <v xml:space="preserve">SQ   </v>
          </cell>
          <cell r="E80">
            <v>-10</v>
          </cell>
          <cell r="F80">
            <v>913998.18</v>
          </cell>
          <cell r="G80">
            <v>64596</v>
          </cell>
          <cell r="H80">
            <v>940802</v>
          </cell>
          <cell r="I80">
            <v>49516</v>
          </cell>
          <cell r="J80">
            <v>5.42</v>
          </cell>
          <cell r="K80">
            <v>19</v>
          </cell>
          <cell r="L80" t="str">
            <v xml:space="preserve">      </v>
          </cell>
          <cell r="M80" t="str">
            <v xml:space="preserve">     </v>
          </cell>
          <cell r="N80">
            <v>0</v>
          </cell>
          <cell r="O80">
            <v>7.1</v>
          </cell>
          <cell r="P80">
            <v>1.8</v>
          </cell>
          <cell r="Q80">
            <v>74244</v>
          </cell>
          <cell r="R80">
            <v>49014</v>
          </cell>
          <cell r="S80">
            <v>5.36</v>
          </cell>
        </row>
        <row r="81">
          <cell r="A81" t="str">
            <v xml:space="preserve">344.00 01           </v>
          </cell>
          <cell r="B81">
            <v>50010</v>
          </cell>
          <cell r="C81" t="str">
            <v xml:space="preserve">   VAR</v>
          </cell>
          <cell r="D81" t="str">
            <v xml:space="preserve">SQ   </v>
          </cell>
          <cell r="E81">
            <v>-10</v>
          </cell>
          <cell r="F81">
            <v>672383.12</v>
          </cell>
          <cell r="G81">
            <v>620966</v>
          </cell>
          <cell r="H81">
            <v>118655</v>
          </cell>
          <cell r="I81">
            <v>3708</v>
          </cell>
          <cell r="J81">
            <v>0.55000000000000004</v>
          </cell>
          <cell r="K81">
            <v>32</v>
          </cell>
          <cell r="L81" t="str">
            <v xml:space="preserve">      </v>
          </cell>
          <cell r="M81" t="str">
            <v xml:space="preserve">     </v>
          </cell>
          <cell r="N81">
            <v>0</v>
          </cell>
          <cell r="O81">
            <v>92.4</v>
          </cell>
          <cell r="P81">
            <v>41.8</v>
          </cell>
          <cell r="Q81">
            <v>418338</v>
          </cell>
          <cell r="R81">
            <v>10019</v>
          </cell>
          <cell r="S81">
            <v>1.49</v>
          </cell>
        </row>
        <row r="82">
          <cell r="A82" t="str">
            <v xml:space="preserve">344.00 02           </v>
          </cell>
          <cell r="B82">
            <v>49644</v>
          </cell>
          <cell r="C82" t="str">
            <v xml:space="preserve">   VAR</v>
          </cell>
          <cell r="D82" t="str">
            <v xml:space="preserve">SQ   </v>
          </cell>
          <cell r="E82">
            <v>-10</v>
          </cell>
          <cell r="F82">
            <v>488805.98</v>
          </cell>
          <cell r="G82">
            <v>386491</v>
          </cell>
          <cell r="H82">
            <v>151195</v>
          </cell>
          <cell r="I82">
            <v>4876</v>
          </cell>
          <cell r="J82">
            <v>1</v>
          </cell>
          <cell r="K82">
            <v>31</v>
          </cell>
          <cell r="L82" t="str">
            <v xml:space="preserve">      </v>
          </cell>
          <cell r="M82" t="str">
            <v xml:space="preserve">     </v>
          </cell>
          <cell r="N82">
            <v>0</v>
          </cell>
          <cell r="O82">
            <v>79.099999999999994</v>
          </cell>
          <cell r="P82">
            <v>40.799999999999997</v>
          </cell>
          <cell r="Q82">
            <v>301867</v>
          </cell>
          <cell r="R82">
            <v>7599</v>
          </cell>
          <cell r="S82">
            <v>1.55</v>
          </cell>
        </row>
        <row r="83">
          <cell r="A83" t="str">
            <v xml:space="preserve">344.00 03           </v>
          </cell>
          <cell r="B83">
            <v>44531</v>
          </cell>
          <cell r="C83" t="str">
            <v xml:space="preserve">   VAR</v>
          </cell>
          <cell r="D83" t="str">
            <v xml:space="preserve">SQ   </v>
          </cell>
          <cell r="E83">
            <v>-10</v>
          </cell>
          <cell r="F83">
            <v>4838744.46</v>
          </cell>
          <cell r="G83">
            <v>1390136</v>
          </cell>
          <cell r="H83">
            <v>3932483</v>
          </cell>
          <cell r="I83">
            <v>231322</v>
          </cell>
          <cell r="J83">
            <v>4.78</v>
          </cell>
          <cell r="K83">
            <v>17</v>
          </cell>
          <cell r="L83" t="str">
            <v xml:space="preserve">      </v>
          </cell>
          <cell r="M83" t="str">
            <v xml:space="preserve">     </v>
          </cell>
          <cell r="N83">
            <v>0</v>
          </cell>
          <cell r="O83">
            <v>28.7</v>
          </cell>
          <cell r="P83">
            <v>10.4</v>
          </cell>
          <cell r="Q83">
            <v>2023431</v>
          </cell>
          <cell r="R83">
            <v>194255</v>
          </cell>
          <cell r="S83">
            <v>4.01</v>
          </cell>
        </row>
        <row r="84">
          <cell r="A84" t="str">
            <v xml:space="preserve">344.00 04           </v>
          </cell>
          <cell r="B84">
            <v>44531</v>
          </cell>
          <cell r="C84" t="str">
            <v xml:space="preserve">   VAR</v>
          </cell>
          <cell r="D84" t="str">
            <v xml:space="preserve">SQ   </v>
          </cell>
          <cell r="E84">
            <v>-10</v>
          </cell>
          <cell r="F84">
            <v>4822279.42</v>
          </cell>
          <cell r="G84">
            <v>1375594</v>
          </cell>
          <cell r="H84">
            <v>3928913</v>
          </cell>
          <cell r="I84">
            <v>231113</v>
          </cell>
          <cell r="J84">
            <v>4.79</v>
          </cell>
          <cell r="K84">
            <v>17</v>
          </cell>
          <cell r="L84" t="str">
            <v xml:space="preserve">      </v>
          </cell>
          <cell r="M84" t="str">
            <v xml:space="preserve">     </v>
          </cell>
          <cell r="N84">
            <v>0</v>
          </cell>
          <cell r="O84">
            <v>28.5</v>
          </cell>
          <cell r="P84">
            <v>10.5</v>
          </cell>
          <cell r="Q84">
            <v>2019640</v>
          </cell>
          <cell r="R84">
            <v>193413</v>
          </cell>
          <cell r="S84">
            <v>4.01</v>
          </cell>
        </row>
        <row r="85">
          <cell r="A85" t="str">
            <v xml:space="preserve">344.00 05           </v>
          </cell>
          <cell r="B85">
            <v>49644</v>
          </cell>
          <cell r="C85" t="str">
            <v xml:space="preserve">   VAR</v>
          </cell>
          <cell r="D85" t="str">
            <v xml:space="preserve">SQ   </v>
          </cell>
          <cell r="E85">
            <v>-10</v>
          </cell>
          <cell r="F85">
            <v>288140.59999999998</v>
          </cell>
          <cell r="G85">
            <v>244375</v>
          </cell>
          <cell r="H85">
            <v>72580</v>
          </cell>
          <cell r="I85">
            <v>2341</v>
          </cell>
          <cell r="J85">
            <v>0.81</v>
          </cell>
          <cell r="K85">
            <v>31</v>
          </cell>
          <cell r="L85" t="str">
            <v xml:space="preserve">      </v>
          </cell>
          <cell r="M85" t="str">
            <v xml:space="preserve">     </v>
          </cell>
          <cell r="N85">
            <v>0</v>
          </cell>
          <cell r="O85">
            <v>84.8</v>
          </cell>
          <cell r="P85">
            <v>36.5</v>
          </cell>
          <cell r="Q85">
            <v>171377</v>
          </cell>
          <cell r="R85">
            <v>4691</v>
          </cell>
          <cell r="S85">
            <v>1.63</v>
          </cell>
        </row>
        <row r="86">
          <cell r="A86" t="str">
            <v xml:space="preserve">344.00 06           </v>
          </cell>
          <cell r="B86">
            <v>52566</v>
          </cell>
          <cell r="C86" t="str">
            <v xml:space="preserve">   VAR</v>
          </cell>
          <cell r="D86" t="str">
            <v xml:space="preserve">SQ   </v>
          </cell>
          <cell r="E86">
            <v>-10</v>
          </cell>
          <cell r="F86">
            <v>591931.64</v>
          </cell>
          <cell r="G86">
            <v>358852</v>
          </cell>
          <cell r="H86">
            <v>292274</v>
          </cell>
          <cell r="I86">
            <v>7494</v>
          </cell>
          <cell r="J86">
            <v>1.27</v>
          </cell>
          <cell r="K86">
            <v>39</v>
          </cell>
          <cell r="L86" t="str">
            <v xml:space="preserve">      </v>
          </cell>
          <cell r="M86" t="str">
            <v xml:space="preserve">     </v>
          </cell>
          <cell r="N86">
            <v>0</v>
          </cell>
          <cell r="O86">
            <v>60.6</v>
          </cell>
          <cell r="P86">
            <v>31</v>
          </cell>
          <cell r="Q86">
            <v>280590</v>
          </cell>
          <cell r="R86">
            <v>9487</v>
          </cell>
          <cell r="S86">
            <v>1.6</v>
          </cell>
        </row>
        <row r="87">
          <cell r="A87" t="str">
            <v xml:space="preserve">344.00 08           </v>
          </cell>
          <cell r="B87">
            <v>50740</v>
          </cell>
          <cell r="C87" t="str">
            <v xml:space="preserve">   VAR</v>
          </cell>
          <cell r="D87" t="str">
            <v xml:space="preserve">SQ   </v>
          </cell>
          <cell r="E87">
            <v>-10</v>
          </cell>
          <cell r="F87">
            <v>1513741.1</v>
          </cell>
          <cell r="G87">
            <v>1055925</v>
          </cell>
          <cell r="H87">
            <v>609190</v>
          </cell>
          <cell r="I87">
            <v>17918</v>
          </cell>
          <cell r="J87">
            <v>1.18</v>
          </cell>
          <cell r="K87">
            <v>34</v>
          </cell>
          <cell r="L87" t="str">
            <v xml:space="preserve">      </v>
          </cell>
          <cell r="M87" t="str">
            <v xml:space="preserve">     </v>
          </cell>
          <cell r="N87">
            <v>0</v>
          </cell>
          <cell r="O87">
            <v>69.8</v>
          </cell>
          <cell r="P87">
            <v>35.4</v>
          </cell>
          <cell r="Q87">
            <v>849556</v>
          </cell>
          <cell r="R87">
            <v>24007</v>
          </cell>
          <cell r="S87">
            <v>1.59</v>
          </cell>
        </row>
        <row r="88">
          <cell r="A88" t="str">
            <v xml:space="preserve">344.00 09           </v>
          </cell>
          <cell r="B88">
            <v>45261</v>
          </cell>
          <cell r="C88" t="str">
            <v xml:space="preserve">   VAR</v>
          </cell>
          <cell r="D88" t="str">
            <v xml:space="preserve">SQ   </v>
          </cell>
          <cell r="E88">
            <v>-10</v>
          </cell>
          <cell r="F88">
            <v>24395783.73</v>
          </cell>
          <cell r="G88">
            <v>7328618</v>
          </cell>
          <cell r="H88">
            <v>19506744</v>
          </cell>
          <cell r="I88">
            <v>1026671</v>
          </cell>
          <cell r="J88">
            <v>4.21</v>
          </cell>
          <cell r="K88">
            <v>19</v>
          </cell>
          <cell r="L88" t="str">
            <v xml:space="preserve">      </v>
          </cell>
          <cell r="M88" t="str">
            <v xml:space="preserve">     </v>
          </cell>
          <cell r="N88">
            <v>0</v>
          </cell>
          <cell r="O88">
            <v>30</v>
          </cell>
          <cell r="P88">
            <v>8.5</v>
          </cell>
          <cell r="Q88">
            <v>8294810</v>
          </cell>
          <cell r="R88">
            <v>976807</v>
          </cell>
          <cell r="S88">
            <v>4</v>
          </cell>
        </row>
        <row r="89">
          <cell r="A89" t="str">
            <v xml:space="preserve">344.00 10           </v>
          </cell>
          <cell r="B89">
            <v>47818</v>
          </cell>
          <cell r="C89" t="str">
            <v xml:space="preserve">   VAR</v>
          </cell>
          <cell r="D89" t="str">
            <v xml:space="preserve">SQ   </v>
          </cell>
          <cell r="E89">
            <v>-10</v>
          </cell>
          <cell r="F89">
            <v>563553.28000000003</v>
          </cell>
          <cell r="G89">
            <v>436600</v>
          </cell>
          <cell r="H89">
            <v>183310</v>
          </cell>
          <cell r="I89">
            <v>7052</v>
          </cell>
          <cell r="J89">
            <v>1.25</v>
          </cell>
          <cell r="K89">
            <v>26</v>
          </cell>
          <cell r="L89" t="str">
            <v xml:space="preserve">      </v>
          </cell>
          <cell r="M89" t="str">
            <v xml:space="preserve">     </v>
          </cell>
          <cell r="N89">
            <v>0</v>
          </cell>
          <cell r="O89">
            <v>77.5</v>
          </cell>
          <cell r="P89">
            <v>38.799999999999997</v>
          </cell>
          <cell r="Q89">
            <v>364647</v>
          </cell>
          <cell r="R89">
            <v>9819</v>
          </cell>
          <cell r="S89">
            <v>1.74</v>
          </cell>
        </row>
        <row r="90">
          <cell r="A90" t="str">
            <v xml:space="preserve">344.00 11           </v>
          </cell>
          <cell r="B90">
            <v>50740</v>
          </cell>
          <cell r="C90" t="str">
            <v xml:space="preserve">   VAR</v>
          </cell>
          <cell r="D90" t="str">
            <v xml:space="preserve">SQ   </v>
          </cell>
          <cell r="E90">
            <v>-10</v>
          </cell>
          <cell r="F90">
            <v>32500</v>
          </cell>
          <cell r="G90">
            <v>14944</v>
          </cell>
          <cell r="H90">
            <v>20806</v>
          </cell>
          <cell r="I90">
            <v>612</v>
          </cell>
          <cell r="J90">
            <v>1.88</v>
          </cell>
          <cell r="K90">
            <v>34</v>
          </cell>
          <cell r="L90" t="str">
            <v xml:space="preserve">      </v>
          </cell>
          <cell r="M90" t="str">
            <v xml:space="preserve">     </v>
          </cell>
          <cell r="N90">
            <v>0</v>
          </cell>
          <cell r="O90">
            <v>46</v>
          </cell>
          <cell r="P90">
            <v>16.5</v>
          </cell>
          <cell r="Q90">
            <v>11680</v>
          </cell>
          <cell r="R90">
            <v>708</v>
          </cell>
          <cell r="S90">
            <v>2.1800000000000002</v>
          </cell>
        </row>
        <row r="91">
          <cell r="A91" t="str">
            <v xml:space="preserve">344.00 12           </v>
          </cell>
          <cell r="B91">
            <v>50740</v>
          </cell>
          <cell r="C91" t="str">
            <v xml:space="preserve">   VAR</v>
          </cell>
          <cell r="D91" t="str">
            <v xml:space="preserve">SQ   </v>
          </cell>
          <cell r="E91">
            <v>-10</v>
          </cell>
          <cell r="F91">
            <v>1641872.88</v>
          </cell>
          <cell r="G91">
            <v>1475058</v>
          </cell>
          <cell r="H91">
            <v>331003</v>
          </cell>
          <cell r="I91">
            <v>9735</v>
          </cell>
          <cell r="J91">
            <v>0.59</v>
          </cell>
          <cell r="K91">
            <v>34</v>
          </cell>
          <cell r="L91" t="str">
            <v xml:space="preserve">      </v>
          </cell>
          <cell r="M91" t="str">
            <v xml:space="preserve">     </v>
          </cell>
          <cell r="N91">
            <v>0</v>
          </cell>
          <cell r="O91">
            <v>89.8</v>
          </cell>
          <cell r="P91">
            <v>36</v>
          </cell>
          <cell r="Q91">
            <v>897175</v>
          </cell>
          <cell r="R91">
            <v>26769</v>
          </cell>
          <cell r="S91">
            <v>1.63</v>
          </cell>
        </row>
        <row r="92">
          <cell r="A92" t="str">
            <v xml:space="preserve">344.00 15           </v>
          </cell>
          <cell r="B92">
            <v>45992</v>
          </cell>
          <cell r="C92" t="str">
            <v xml:space="preserve">   VAR</v>
          </cell>
          <cell r="D92" t="str">
            <v xml:space="preserve">SQ   </v>
          </cell>
          <cell r="E92">
            <v>-10</v>
          </cell>
          <cell r="F92">
            <v>1707684.75</v>
          </cell>
          <cell r="G92">
            <v>1298383</v>
          </cell>
          <cell r="H92">
            <v>580069</v>
          </cell>
          <cell r="I92">
            <v>27622</v>
          </cell>
          <cell r="J92">
            <v>1.62</v>
          </cell>
          <cell r="K92">
            <v>21</v>
          </cell>
          <cell r="L92" t="str">
            <v xml:space="preserve">      </v>
          </cell>
          <cell r="M92" t="str">
            <v xml:space="preserve">     </v>
          </cell>
          <cell r="N92">
            <v>0</v>
          </cell>
          <cell r="O92">
            <v>76</v>
          </cell>
          <cell r="P92">
            <v>32.4</v>
          </cell>
          <cell r="Q92">
            <v>1122782</v>
          </cell>
          <cell r="R92">
            <v>35956</v>
          </cell>
          <cell r="S92">
            <v>2.11</v>
          </cell>
        </row>
        <row r="93">
          <cell r="A93" t="str">
            <v xml:space="preserve">344.00 16           </v>
          </cell>
          <cell r="B93">
            <v>49644</v>
          </cell>
          <cell r="C93" t="str">
            <v xml:space="preserve">   VAR</v>
          </cell>
          <cell r="D93" t="str">
            <v xml:space="preserve">SQ   </v>
          </cell>
          <cell r="E93">
            <v>-10</v>
          </cell>
          <cell r="F93">
            <v>560972.34</v>
          </cell>
          <cell r="G93">
            <v>450576</v>
          </cell>
          <cell r="H93">
            <v>166495</v>
          </cell>
          <cell r="I93">
            <v>5371</v>
          </cell>
          <cell r="J93">
            <v>0.96</v>
          </cell>
          <cell r="K93">
            <v>31</v>
          </cell>
          <cell r="L93" t="str">
            <v xml:space="preserve">      </v>
          </cell>
          <cell r="M93" t="str">
            <v xml:space="preserve">     </v>
          </cell>
          <cell r="N93">
            <v>0</v>
          </cell>
          <cell r="O93">
            <v>80.3</v>
          </cell>
          <cell r="P93">
            <v>36.299999999999997</v>
          </cell>
          <cell r="Q93">
            <v>316821</v>
          </cell>
          <cell r="R93">
            <v>9676</v>
          </cell>
          <cell r="S93">
            <v>1.72</v>
          </cell>
        </row>
        <row r="94">
          <cell r="A94" t="str">
            <v xml:space="preserve">345.00 01           </v>
          </cell>
          <cell r="B94">
            <v>50010</v>
          </cell>
          <cell r="C94" t="str">
            <v xml:space="preserve">   VAR</v>
          </cell>
          <cell r="D94" t="str">
            <v xml:space="preserve">SQ   </v>
          </cell>
          <cell r="E94">
            <v>-10</v>
          </cell>
          <cell r="F94">
            <v>182877.48</v>
          </cell>
          <cell r="G94">
            <v>160163</v>
          </cell>
          <cell r="H94">
            <v>41003</v>
          </cell>
          <cell r="I94">
            <v>1281</v>
          </cell>
          <cell r="J94">
            <v>0.7</v>
          </cell>
          <cell r="K94">
            <v>32</v>
          </cell>
          <cell r="L94" t="str">
            <v xml:space="preserve">      </v>
          </cell>
          <cell r="M94" t="str">
            <v xml:space="preserve">     </v>
          </cell>
          <cell r="N94">
            <v>0</v>
          </cell>
          <cell r="O94">
            <v>87.6</v>
          </cell>
          <cell r="P94">
            <v>35.299999999999997</v>
          </cell>
          <cell r="Q94">
            <v>101162</v>
          </cell>
          <cell r="R94">
            <v>3122</v>
          </cell>
          <cell r="S94">
            <v>1.71</v>
          </cell>
        </row>
        <row r="95">
          <cell r="A95" t="str">
            <v xml:space="preserve">345.00 02           </v>
          </cell>
          <cell r="B95">
            <v>49644</v>
          </cell>
          <cell r="C95" t="str">
            <v xml:space="preserve">   VAR</v>
          </cell>
          <cell r="D95" t="str">
            <v xml:space="preserve">SQ   </v>
          </cell>
          <cell r="E95">
            <v>-10</v>
          </cell>
          <cell r="F95">
            <v>246881.99</v>
          </cell>
          <cell r="G95">
            <v>186766</v>
          </cell>
          <cell r="H95">
            <v>84804</v>
          </cell>
          <cell r="I95">
            <v>2736</v>
          </cell>
          <cell r="J95">
            <v>1.1100000000000001</v>
          </cell>
          <cell r="K95">
            <v>31</v>
          </cell>
          <cell r="L95" t="str">
            <v xml:space="preserve">      </v>
          </cell>
          <cell r="M95" t="str">
            <v xml:space="preserve">     </v>
          </cell>
          <cell r="N95">
            <v>0</v>
          </cell>
          <cell r="O95">
            <v>75.599999999999994</v>
          </cell>
          <cell r="P95">
            <v>37.299999999999997</v>
          </cell>
          <cell r="Q95">
            <v>141065</v>
          </cell>
          <cell r="R95">
            <v>4205</v>
          </cell>
          <cell r="S95">
            <v>1.7</v>
          </cell>
        </row>
        <row r="96">
          <cell r="A96" t="str">
            <v xml:space="preserve">345.00 03           </v>
          </cell>
          <cell r="B96">
            <v>44531</v>
          </cell>
          <cell r="C96" t="str">
            <v xml:space="preserve">   VAR</v>
          </cell>
          <cell r="D96" t="str">
            <v xml:space="preserve">SQ   </v>
          </cell>
          <cell r="E96">
            <v>-10</v>
          </cell>
          <cell r="F96">
            <v>3488288</v>
          </cell>
          <cell r="G96">
            <v>1083785</v>
          </cell>
          <cell r="H96">
            <v>2753332</v>
          </cell>
          <cell r="I96">
            <v>161960</v>
          </cell>
          <cell r="J96">
            <v>4.6399999999999997</v>
          </cell>
          <cell r="K96">
            <v>17</v>
          </cell>
          <cell r="L96" t="str">
            <v xml:space="preserve">      </v>
          </cell>
          <cell r="M96" t="str">
            <v xml:space="preserve">     </v>
          </cell>
          <cell r="N96">
            <v>0</v>
          </cell>
          <cell r="O96">
            <v>31.1</v>
          </cell>
          <cell r="P96">
            <v>11.9</v>
          </cell>
          <cell r="Q96">
            <v>1569337</v>
          </cell>
          <cell r="R96">
            <v>133528</v>
          </cell>
          <cell r="S96">
            <v>3.83</v>
          </cell>
        </row>
        <row r="97">
          <cell r="A97" t="str">
            <v xml:space="preserve">345.00 04           </v>
          </cell>
          <cell r="B97">
            <v>44531</v>
          </cell>
          <cell r="C97" t="str">
            <v xml:space="preserve">   VAR</v>
          </cell>
          <cell r="D97" t="str">
            <v xml:space="preserve">SQ   </v>
          </cell>
          <cell r="E97">
            <v>-10</v>
          </cell>
          <cell r="F97">
            <v>3488288</v>
          </cell>
          <cell r="G97">
            <v>1074408</v>
          </cell>
          <cell r="H97">
            <v>2762709</v>
          </cell>
          <cell r="I97">
            <v>162512</v>
          </cell>
          <cell r="J97">
            <v>4.66</v>
          </cell>
          <cell r="K97">
            <v>17</v>
          </cell>
          <cell r="L97" t="str">
            <v xml:space="preserve">      </v>
          </cell>
          <cell r="M97" t="str">
            <v xml:space="preserve">     </v>
          </cell>
          <cell r="N97">
            <v>0</v>
          </cell>
          <cell r="O97">
            <v>30.8</v>
          </cell>
          <cell r="P97">
            <v>11.9</v>
          </cell>
          <cell r="Q97">
            <v>1569337</v>
          </cell>
          <cell r="R97">
            <v>133528</v>
          </cell>
          <cell r="S97">
            <v>3.83</v>
          </cell>
        </row>
        <row r="98">
          <cell r="A98" t="str">
            <v xml:space="preserve">345.00 05           </v>
          </cell>
          <cell r="B98">
            <v>49644</v>
          </cell>
          <cell r="C98" t="str">
            <v xml:space="preserve">   VAR</v>
          </cell>
          <cell r="D98" t="str">
            <v xml:space="preserve">SQ   </v>
          </cell>
          <cell r="E98">
            <v>-10</v>
          </cell>
          <cell r="F98">
            <v>46158.05</v>
          </cell>
          <cell r="G98">
            <v>39148</v>
          </cell>
          <cell r="H98">
            <v>11626</v>
          </cell>
          <cell r="I98">
            <v>375</v>
          </cell>
          <cell r="J98">
            <v>0.81</v>
          </cell>
          <cell r="K98">
            <v>31</v>
          </cell>
          <cell r="L98" t="str">
            <v xml:space="preserve">      </v>
          </cell>
          <cell r="M98" t="str">
            <v xml:space="preserve">     </v>
          </cell>
          <cell r="N98">
            <v>0</v>
          </cell>
          <cell r="O98">
            <v>84.8</v>
          </cell>
          <cell r="P98">
            <v>36.5</v>
          </cell>
          <cell r="Q98">
            <v>27453</v>
          </cell>
          <cell r="R98">
            <v>751</v>
          </cell>
          <cell r="S98">
            <v>1.63</v>
          </cell>
        </row>
        <row r="99">
          <cell r="A99" t="str">
            <v xml:space="preserve">345.00 06           </v>
          </cell>
          <cell r="B99">
            <v>52566</v>
          </cell>
          <cell r="C99" t="str">
            <v xml:space="preserve">   VAR</v>
          </cell>
          <cell r="D99" t="str">
            <v xml:space="preserve">SQ   </v>
          </cell>
          <cell r="E99">
            <v>-10</v>
          </cell>
          <cell r="F99">
            <v>410984.14</v>
          </cell>
          <cell r="G99">
            <v>133883</v>
          </cell>
          <cell r="H99">
            <v>318199</v>
          </cell>
          <cell r="I99">
            <v>8160</v>
          </cell>
          <cell r="J99">
            <v>1.99</v>
          </cell>
          <cell r="K99">
            <v>39</v>
          </cell>
          <cell r="L99" t="str">
            <v xml:space="preserve">      </v>
          </cell>
          <cell r="M99" t="str">
            <v xml:space="preserve">     </v>
          </cell>
          <cell r="N99">
            <v>0</v>
          </cell>
          <cell r="O99">
            <v>32.6</v>
          </cell>
          <cell r="P99">
            <v>9.6999999999999993</v>
          </cell>
          <cell r="Q99">
            <v>82315</v>
          </cell>
          <cell r="R99">
            <v>9488</v>
          </cell>
          <cell r="S99">
            <v>2.31</v>
          </cell>
        </row>
        <row r="100">
          <cell r="A100" t="str">
            <v xml:space="preserve">345.00 08           </v>
          </cell>
          <cell r="B100">
            <v>50740</v>
          </cell>
          <cell r="C100" t="str">
            <v xml:space="preserve">   VAR</v>
          </cell>
          <cell r="D100" t="str">
            <v xml:space="preserve">SQ   </v>
          </cell>
          <cell r="E100">
            <v>-10</v>
          </cell>
          <cell r="F100">
            <v>54072.55</v>
          </cell>
          <cell r="G100">
            <v>31490</v>
          </cell>
          <cell r="H100">
            <v>27989</v>
          </cell>
          <cell r="I100">
            <v>823</v>
          </cell>
          <cell r="J100">
            <v>1.52</v>
          </cell>
          <cell r="K100">
            <v>34</v>
          </cell>
          <cell r="L100" t="str">
            <v xml:space="preserve">      </v>
          </cell>
          <cell r="M100" t="str">
            <v xml:space="preserve">     </v>
          </cell>
          <cell r="N100">
            <v>0</v>
          </cell>
          <cell r="O100">
            <v>58.2</v>
          </cell>
          <cell r="P100">
            <v>24.7</v>
          </cell>
          <cell r="Q100">
            <v>23669</v>
          </cell>
          <cell r="R100">
            <v>1054</v>
          </cell>
          <cell r="S100">
            <v>1.95</v>
          </cell>
        </row>
        <row r="101">
          <cell r="A101" t="str">
            <v xml:space="preserve">345.00 09           </v>
          </cell>
          <cell r="B101">
            <v>45261</v>
          </cell>
          <cell r="C101" t="str">
            <v xml:space="preserve">   VAR</v>
          </cell>
          <cell r="D101" t="str">
            <v xml:space="preserve">SQ   </v>
          </cell>
          <cell r="E101">
            <v>-10</v>
          </cell>
          <cell r="F101">
            <v>29922786.239999998</v>
          </cell>
          <cell r="G101">
            <v>9222058</v>
          </cell>
          <cell r="H101">
            <v>23693006</v>
          </cell>
          <cell r="I101">
            <v>1247000</v>
          </cell>
          <cell r="J101">
            <v>4.17</v>
          </cell>
          <cell r="K101">
            <v>19</v>
          </cell>
          <cell r="L101" t="str">
            <v xml:space="preserve">      </v>
          </cell>
          <cell r="M101" t="str">
            <v xml:space="preserve">     </v>
          </cell>
          <cell r="N101">
            <v>0</v>
          </cell>
          <cell r="O101">
            <v>30.8</v>
          </cell>
          <cell r="P101">
            <v>8.8000000000000007</v>
          </cell>
          <cell r="Q101">
            <v>10423055</v>
          </cell>
          <cell r="R101">
            <v>1184729</v>
          </cell>
          <cell r="S101">
            <v>3.96</v>
          </cell>
        </row>
        <row r="102">
          <cell r="A102" t="str">
            <v xml:space="preserve">345.00 10           </v>
          </cell>
          <cell r="B102">
            <v>47818</v>
          </cell>
          <cell r="C102" t="str">
            <v xml:space="preserve">   VAR</v>
          </cell>
          <cell r="D102" t="str">
            <v xml:space="preserve">SQ   </v>
          </cell>
          <cell r="E102">
            <v>-10</v>
          </cell>
          <cell r="F102">
            <v>156049.95000000001</v>
          </cell>
          <cell r="G102">
            <v>100866</v>
          </cell>
          <cell r="H102">
            <v>70789</v>
          </cell>
          <cell r="I102">
            <v>2723</v>
          </cell>
          <cell r="J102">
            <v>1.74</v>
          </cell>
          <cell r="K102">
            <v>26</v>
          </cell>
          <cell r="L102" t="str">
            <v xml:space="preserve">      </v>
          </cell>
          <cell r="M102" t="str">
            <v xml:space="preserve">     </v>
          </cell>
          <cell r="N102">
            <v>0</v>
          </cell>
          <cell r="O102">
            <v>64.599999999999994</v>
          </cell>
          <cell r="P102">
            <v>17</v>
          </cell>
          <cell r="Q102">
            <v>65409</v>
          </cell>
          <cell r="R102">
            <v>4086</v>
          </cell>
          <cell r="S102">
            <v>2.62</v>
          </cell>
        </row>
        <row r="103">
          <cell r="A103" t="str">
            <v xml:space="preserve">345.00 12           </v>
          </cell>
          <cell r="B103">
            <v>50740</v>
          </cell>
          <cell r="C103" t="str">
            <v xml:space="preserve">   VAR</v>
          </cell>
          <cell r="D103" t="str">
            <v xml:space="preserve">SQ   </v>
          </cell>
          <cell r="E103">
            <v>-10</v>
          </cell>
          <cell r="F103">
            <v>862904.11</v>
          </cell>
          <cell r="G103">
            <v>587120</v>
          </cell>
          <cell r="H103">
            <v>362073</v>
          </cell>
          <cell r="I103">
            <v>10648</v>
          </cell>
          <cell r="J103">
            <v>1.23</v>
          </cell>
          <cell r="K103">
            <v>34</v>
          </cell>
          <cell r="L103" t="str">
            <v xml:space="preserve">      </v>
          </cell>
          <cell r="M103" t="str">
            <v xml:space="preserve">     </v>
          </cell>
          <cell r="N103">
            <v>0</v>
          </cell>
          <cell r="O103">
            <v>68</v>
          </cell>
          <cell r="P103">
            <v>21.1</v>
          </cell>
          <cell r="Q103">
            <v>337648</v>
          </cell>
          <cell r="R103">
            <v>18007</v>
          </cell>
          <cell r="S103">
            <v>2.09</v>
          </cell>
        </row>
        <row r="104">
          <cell r="A104" t="str">
            <v xml:space="preserve">345.00 15           </v>
          </cell>
          <cell r="B104">
            <v>45992</v>
          </cell>
          <cell r="C104" t="str">
            <v xml:space="preserve">   VAR</v>
          </cell>
          <cell r="D104" t="str">
            <v xml:space="preserve">SQ   </v>
          </cell>
          <cell r="E104">
            <v>-10</v>
          </cell>
          <cell r="F104">
            <v>621960.03</v>
          </cell>
          <cell r="G104">
            <v>394520</v>
          </cell>
          <cell r="H104">
            <v>289635</v>
          </cell>
          <cell r="I104">
            <v>13791</v>
          </cell>
          <cell r="J104">
            <v>2.2200000000000002</v>
          </cell>
          <cell r="K104">
            <v>21</v>
          </cell>
          <cell r="L104" t="str">
            <v xml:space="preserve">      </v>
          </cell>
          <cell r="M104" t="str">
            <v xml:space="preserve">     </v>
          </cell>
          <cell r="N104">
            <v>0</v>
          </cell>
          <cell r="O104">
            <v>63.4</v>
          </cell>
          <cell r="P104">
            <v>14.2</v>
          </cell>
          <cell r="Q104">
            <v>272337</v>
          </cell>
          <cell r="R104">
            <v>19626</v>
          </cell>
          <cell r="S104">
            <v>3.16</v>
          </cell>
        </row>
        <row r="105">
          <cell r="A105" t="str">
            <v xml:space="preserve">345.00 16           </v>
          </cell>
          <cell r="B105">
            <v>49644</v>
          </cell>
          <cell r="C105" t="str">
            <v xml:space="preserve">   VAR</v>
          </cell>
          <cell r="D105" t="str">
            <v xml:space="preserve">SQ   </v>
          </cell>
          <cell r="E105">
            <v>-10</v>
          </cell>
          <cell r="F105">
            <v>127358.6</v>
          </cell>
          <cell r="G105">
            <v>108290</v>
          </cell>
          <cell r="H105">
            <v>31804</v>
          </cell>
          <cell r="I105">
            <v>1026</v>
          </cell>
          <cell r="J105">
            <v>0.81</v>
          </cell>
          <cell r="K105">
            <v>31</v>
          </cell>
          <cell r="L105" t="str">
            <v xml:space="preserve">      </v>
          </cell>
          <cell r="M105" t="str">
            <v xml:space="preserve">     </v>
          </cell>
          <cell r="N105">
            <v>0</v>
          </cell>
          <cell r="O105">
            <v>85</v>
          </cell>
          <cell r="P105">
            <v>42.7</v>
          </cell>
          <cell r="Q105">
            <v>81093</v>
          </cell>
          <cell r="R105">
            <v>1901</v>
          </cell>
          <cell r="S105">
            <v>1.49</v>
          </cell>
        </row>
        <row r="106">
          <cell r="A106" t="str">
            <v xml:space="preserve">346.00 03           </v>
          </cell>
          <cell r="B106">
            <v>44531</v>
          </cell>
          <cell r="C106" t="str">
            <v xml:space="preserve">   VAR</v>
          </cell>
          <cell r="D106" t="str">
            <v xml:space="preserve">SQ   </v>
          </cell>
          <cell r="E106">
            <v>-10</v>
          </cell>
          <cell r="F106">
            <v>5452758.0099999998</v>
          </cell>
          <cell r="G106">
            <v>724485</v>
          </cell>
          <cell r="H106">
            <v>5273548</v>
          </cell>
          <cell r="I106">
            <v>310208</v>
          </cell>
          <cell r="J106">
            <v>5.69</v>
          </cell>
          <cell r="K106">
            <v>17</v>
          </cell>
          <cell r="L106" t="str">
            <v xml:space="preserve">      </v>
          </cell>
          <cell r="M106" t="str">
            <v xml:space="preserve">     </v>
          </cell>
          <cell r="N106">
            <v>0</v>
          </cell>
          <cell r="O106">
            <v>13.3</v>
          </cell>
          <cell r="P106">
            <v>3.8</v>
          </cell>
          <cell r="Q106">
            <v>1086535</v>
          </cell>
          <cell r="R106">
            <v>289005</v>
          </cell>
          <cell r="S106">
            <v>5.3</v>
          </cell>
        </row>
        <row r="107">
          <cell r="A107" t="str">
            <v xml:space="preserve">346.00 04           </v>
          </cell>
          <cell r="B107">
            <v>44531</v>
          </cell>
          <cell r="C107" t="str">
            <v xml:space="preserve">   VAR</v>
          </cell>
          <cell r="D107" t="str">
            <v xml:space="preserve">SQ   </v>
          </cell>
          <cell r="E107">
            <v>-10</v>
          </cell>
          <cell r="F107">
            <v>336554.97</v>
          </cell>
          <cell r="G107">
            <v>85214</v>
          </cell>
          <cell r="H107">
            <v>284996</v>
          </cell>
          <cell r="I107">
            <v>16764</v>
          </cell>
          <cell r="J107">
            <v>4.9800000000000004</v>
          </cell>
          <cell r="K107">
            <v>17</v>
          </cell>
          <cell r="L107" t="str">
            <v xml:space="preserve">      </v>
          </cell>
          <cell r="M107" t="str">
            <v xml:space="preserve">     </v>
          </cell>
          <cell r="N107">
            <v>0</v>
          </cell>
          <cell r="O107">
            <v>25.3</v>
          </cell>
          <cell r="P107">
            <v>8.9</v>
          </cell>
          <cell r="Q107">
            <v>125827</v>
          </cell>
          <cell r="R107">
            <v>14370</v>
          </cell>
          <cell r="S107">
            <v>4.2699999999999996</v>
          </cell>
        </row>
        <row r="108">
          <cell r="A108" t="str">
            <v xml:space="preserve">346.00 09           </v>
          </cell>
          <cell r="B108">
            <v>45261</v>
          </cell>
          <cell r="C108" t="str">
            <v xml:space="preserve">   VAR</v>
          </cell>
          <cell r="D108" t="str">
            <v xml:space="preserve">SQ   </v>
          </cell>
          <cell r="E108">
            <v>-10</v>
          </cell>
          <cell r="F108">
            <v>2914098.73</v>
          </cell>
          <cell r="G108">
            <v>568298</v>
          </cell>
          <cell r="H108">
            <v>2637211</v>
          </cell>
          <cell r="I108">
            <v>138800</v>
          </cell>
          <cell r="J108">
            <v>4.76</v>
          </cell>
          <cell r="K108">
            <v>19</v>
          </cell>
          <cell r="L108" t="str">
            <v xml:space="preserve">      </v>
          </cell>
          <cell r="M108" t="str">
            <v xml:space="preserve">     </v>
          </cell>
          <cell r="N108">
            <v>0</v>
          </cell>
          <cell r="O108">
            <v>19.5</v>
          </cell>
          <cell r="P108">
            <v>4.9000000000000004</v>
          </cell>
          <cell r="Q108">
            <v>651989</v>
          </cell>
          <cell r="R108">
            <v>134362</v>
          </cell>
          <cell r="S108">
            <v>4.6100000000000003</v>
          </cell>
        </row>
        <row r="109">
          <cell r="A109" t="str">
            <v xml:space="preserve">346.00 12           </v>
          </cell>
          <cell r="B109">
            <v>50740</v>
          </cell>
          <cell r="C109" t="str">
            <v xml:space="preserve">   VAR</v>
          </cell>
          <cell r="D109" t="str">
            <v xml:space="preserve">SQ   </v>
          </cell>
          <cell r="E109">
            <v>-10</v>
          </cell>
          <cell r="F109">
            <v>3142.16</v>
          </cell>
          <cell r="G109">
            <v>801</v>
          </cell>
          <cell r="H109">
            <v>2655</v>
          </cell>
          <cell r="I109">
            <v>78</v>
          </cell>
          <cell r="J109">
            <v>2.48</v>
          </cell>
          <cell r="K109">
            <v>34</v>
          </cell>
          <cell r="L109" t="str">
            <v xml:space="preserve">      </v>
          </cell>
          <cell r="M109" t="str">
            <v xml:space="preserve">     </v>
          </cell>
          <cell r="N109">
            <v>0</v>
          </cell>
          <cell r="O109">
            <v>25.5</v>
          </cell>
          <cell r="P109">
            <v>4.5</v>
          </cell>
          <cell r="Q109">
            <v>404</v>
          </cell>
          <cell r="R109">
            <v>90</v>
          </cell>
          <cell r="S109">
            <v>2.86</v>
          </cell>
        </row>
        <row r="110">
          <cell r="A110">
            <v>350.2</v>
          </cell>
          <cell r="B110" t="str">
            <v xml:space="preserve">       </v>
          </cell>
          <cell r="C110">
            <v>70</v>
          </cell>
          <cell r="D110" t="str">
            <v xml:space="preserve">R4   </v>
          </cell>
          <cell r="E110">
            <v>0</v>
          </cell>
          <cell r="F110">
            <v>41937662.270000003</v>
          </cell>
          <cell r="G110">
            <v>3854255</v>
          </cell>
          <cell r="H110">
            <v>38083404</v>
          </cell>
          <cell r="I110">
            <v>594873</v>
          </cell>
          <cell r="J110">
            <v>1.42</v>
          </cell>
          <cell r="K110">
            <v>64</v>
          </cell>
          <cell r="L110" t="str">
            <v xml:space="preserve">      </v>
          </cell>
          <cell r="M110" t="str">
            <v xml:space="preserve">     </v>
          </cell>
          <cell r="N110">
            <v>0</v>
          </cell>
          <cell r="O110">
            <v>9.1999999999999993</v>
          </cell>
          <cell r="P110">
            <v>6.1</v>
          </cell>
          <cell r="Q110">
            <v>3630736</v>
          </cell>
          <cell r="R110">
            <v>599709</v>
          </cell>
          <cell r="S110">
            <v>1.43</v>
          </cell>
        </row>
        <row r="111">
          <cell r="A111">
            <v>352</v>
          </cell>
          <cell r="B111" t="str">
            <v xml:space="preserve">       </v>
          </cell>
          <cell r="C111">
            <v>55</v>
          </cell>
          <cell r="D111" t="str">
            <v xml:space="preserve">R4   </v>
          </cell>
          <cell r="E111">
            <v>-5</v>
          </cell>
          <cell r="F111">
            <v>6745425.6100000003</v>
          </cell>
          <cell r="G111">
            <v>1276137</v>
          </cell>
          <cell r="H111">
            <v>5806558</v>
          </cell>
          <cell r="I111">
            <v>133239</v>
          </cell>
          <cell r="J111">
            <v>1.98</v>
          </cell>
          <cell r="K111">
            <v>43.6</v>
          </cell>
          <cell r="L111" t="str">
            <v xml:space="preserve">      </v>
          </cell>
          <cell r="M111" t="str">
            <v xml:space="preserve">     </v>
          </cell>
          <cell r="N111">
            <v>0</v>
          </cell>
          <cell r="O111">
            <v>18.899999999999999</v>
          </cell>
          <cell r="P111">
            <v>11.2</v>
          </cell>
          <cell r="Q111">
            <v>1412611</v>
          </cell>
          <cell r="R111">
            <v>128905</v>
          </cell>
          <cell r="S111">
            <v>1.91</v>
          </cell>
        </row>
        <row r="112">
          <cell r="A112">
            <v>353</v>
          </cell>
          <cell r="B112" t="str">
            <v xml:space="preserve">       </v>
          </cell>
          <cell r="C112">
            <v>55</v>
          </cell>
          <cell r="D112" t="str">
            <v xml:space="preserve">R3   </v>
          </cell>
          <cell r="E112">
            <v>-15</v>
          </cell>
          <cell r="F112">
            <v>156143175.40000001</v>
          </cell>
          <cell r="G112">
            <v>53006094</v>
          </cell>
          <cell r="H112">
            <v>126558556</v>
          </cell>
          <cell r="I112">
            <v>2852629</v>
          </cell>
          <cell r="J112">
            <v>1.83</v>
          </cell>
          <cell r="K112">
            <v>44.4</v>
          </cell>
          <cell r="L112" t="str">
            <v xml:space="preserve">      </v>
          </cell>
          <cell r="M112" t="str">
            <v xml:space="preserve">     </v>
          </cell>
          <cell r="N112">
            <v>0</v>
          </cell>
          <cell r="O112">
            <v>33.9</v>
          </cell>
          <cell r="P112">
            <v>12.7</v>
          </cell>
          <cell r="Q112">
            <v>39123652</v>
          </cell>
          <cell r="R112">
            <v>3268077</v>
          </cell>
          <cell r="S112">
            <v>2.09</v>
          </cell>
        </row>
        <row r="113">
          <cell r="A113">
            <v>354</v>
          </cell>
          <cell r="B113" t="str">
            <v xml:space="preserve">       </v>
          </cell>
          <cell r="C113">
            <v>65</v>
          </cell>
          <cell r="D113" t="str">
            <v xml:space="preserve">R3   </v>
          </cell>
          <cell r="E113">
            <v>-5</v>
          </cell>
          <cell r="F113">
            <v>128751388.59999999</v>
          </cell>
          <cell r="G113">
            <v>22333188</v>
          </cell>
          <cell r="H113">
            <v>112855769</v>
          </cell>
          <cell r="I113">
            <v>1954997</v>
          </cell>
          <cell r="J113">
            <v>1.52</v>
          </cell>
          <cell r="K113">
            <v>57.7</v>
          </cell>
          <cell r="L113" t="str">
            <v xml:space="preserve">      </v>
          </cell>
          <cell r="M113" t="str">
            <v xml:space="preserve">     </v>
          </cell>
          <cell r="N113">
            <v>0</v>
          </cell>
          <cell r="O113">
            <v>17.3</v>
          </cell>
          <cell r="P113">
            <v>8.3000000000000007</v>
          </cell>
          <cell r="Q113">
            <v>16531321</v>
          </cell>
          <cell r="R113">
            <v>2081910</v>
          </cell>
          <cell r="S113">
            <v>1.62</v>
          </cell>
        </row>
        <row r="114">
          <cell r="A114">
            <v>355</v>
          </cell>
          <cell r="B114" t="str">
            <v xml:space="preserve">       </v>
          </cell>
          <cell r="C114">
            <v>65</v>
          </cell>
          <cell r="D114" t="str">
            <v xml:space="preserve">R3   </v>
          </cell>
          <cell r="E114">
            <v>-30</v>
          </cell>
          <cell r="F114">
            <v>54056038.719999999</v>
          </cell>
          <cell r="G114">
            <v>19121684</v>
          </cell>
          <cell r="H114">
            <v>51151166</v>
          </cell>
          <cell r="I114">
            <v>984573</v>
          </cell>
          <cell r="J114">
            <v>1.82</v>
          </cell>
          <cell r="K114">
            <v>52</v>
          </cell>
          <cell r="L114" t="str">
            <v xml:space="preserve">      </v>
          </cell>
          <cell r="M114" t="str">
            <v xml:space="preserve">     </v>
          </cell>
          <cell r="N114">
            <v>0</v>
          </cell>
          <cell r="O114">
            <v>35.4</v>
          </cell>
          <cell r="P114">
            <v>14.8</v>
          </cell>
          <cell r="Q114">
            <v>15138773</v>
          </cell>
          <cell r="R114">
            <v>1082202</v>
          </cell>
          <cell r="S114">
            <v>2</v>
          </cell>
        </row>
        <row r="115">
          <cell r="A115">
            <v>356</v>
          </cell>
          <cell r="B115" t="str">
            <v xml:space="preserve">       </v>
          </cell>
          <cell r="C115">
            <v>65</v>
          </cell>
          <cell r="D115" t="str">
            <v xml:space="preserve">R3   </v>
          </cell>
          <cell r="E115">
            <v>-25</v>
          </cell>
          <cell r="F115">
            <v>112752999.84</v>
          </cell>
          <cell r="G115">
            <v>39165350</v>
          </cell>
          <cell r="H115">
            <v>101775901</v>
          </cell>
          <cell r="I115">
            <v>1837042</v>
          </cell>
          <cell r="J115">
            <v>1.63</v>
          </cell>
          <cell r="K115">
            <v>55.4</v>
          </cell>
          <cell r="L115" t="str">
            <v xml:space="preserve">      </v>
          </cell>
          <cell r="M115" t="str">
            <v xml:space="preserve">     </v>
          </cell>
          <cell r="N115">
            <v>0</v>
          </cell>
          <cell r="O115">
            <v>34.700000000000003</v>
          </cell>
          <cell r="P115">
            <v>12</v>
          </cell>
          <cell r="Q115">
            <v>24684220</v>
          </cell>
          <cell r="R115">
            <v>2170495</v>
          </cell>
          <cell r="S115">
            <v>1.92</v>
          </cell>
        </row>
        <row r="116">
          <cell r="A116">
            <v>357</v>
          </cell>
          <cell r="B116" t="str">
            <v xml:space="preserve">       </v>
          </cell>
          <cell r="C116">
            <v>60</v>
          </cell>
          <cell r="D116" t="str">
            <v xml:space="preserve">S4   </v>
          </cell>
          <cell r="E116">
            <v>-10</v>
          </cell>
          <cell r="F116">
            <v>6967583.8600000003</v>
          </cell>
          <cell r="G116">
            <v>840972</v>
          </cell>
          <cell r="H116">
            <v>6823371</v>
          </cell>
          <cell r="I116">
            <v>133927</v>
          </cell>
          <cell r="J116">
            <v>1.92</v>
          </cell>
          <cell r="K116">
            <v>50.9</v>
          </cell>
          <cell r="L116" t="str">
            <v xml:space="preserve">      </v>
          </cell>
          <cell r="M116" t="str">
            <v xml:space="preserve">     </v>
          </cell>
          <cell r="N116">
            <v>0</v>
          </cell>
          <cell r="O116">
            <v>12.1</v>
          </cell>
          <cell r="P116">
            <v>9</v>
          </cell>
          <cell r="Q116">
            <v>1145424</v>
          </cell>
          <cell r="R116">
            <v>127995</v>
          </cell>
          <cell r="S116">
            <v>1.84</v>
          </cell>
        </row>
        <row r="117">
          <cell r="A117">
            <v>358</v>
          </cell>
          <cell r="B117" t="str">
            <v xml:space="preserve">       </v>
          </cell>
          <cell r="C117">
            <v>50</v>
          </cell>
          <cell r="D117" t="str">
            <v xml:space="preserve">S3   </v>
          </cell>
          <cell r="E117">
            <v>-15</v>
          </cell>
          <cell r="F117">
            <v>10876916.77</v>
          </cell>
          <cell r="G117">
            <v>937307</v>
          </cell>
          <cell r="H117">
            <v>11571147</v>
          </cell>
          <cell r="I117">
            <v>255427</v>
          </cell>
          <cell r="J117">
            <v>2.35</v>
          </cell>
          <cell r="K117">
            <v>45.3</v>
          </cell>
          <cell r="L117" t="str">
            <v xml:space="preserve">      </v>
          </cell>
          <cell r="M117" t="str">
            <v xml:space="preserve">     </v>
          </cell>
          <cell r="N117">
            <v>0</v>
          </cell>
          <cell r="O117">
            <v>8.6</v>
          </cell>
          <cell r="P117">
            <v>4.5999999999999996</v>
          </cell>
          <cell r="Q117">
            <v>1158099</v>
          </cell>
          <cell r="R117">
            <v>250169</v>
          </cell>
          <cell r="S117">
            <v>2.2999999999999998</v>
          </cell>
        </row>
        <row r="118">
          <cell r="A118">
            <v>359</v>
          </cell>
          <cell r="B118" t="str">
            <v xml:space="preserve">       </v>
          </cell>
          <cell r="C118">
            <v>70</v>
          </cell>
          <cell r="D118" t="str">
            <v xml:space="preserve">R4   </v>
          </cell>
          <cell r="E118">
            <v>0</v>
          </cell>
          <cell r="F118">
            <v>399232.1</v>
          </cell>
          <cell r="G118">
            <v>218481</v>
          </cell>
          <cell r="H118">
            <v>180751</v>
          </cell>
          <cell r="I118">
            <v>4766</v>
          </cell>
          <cell r="J118">
            <v>1.19</v>
          </cell>
          <cell r="K118">
            <v>37.9</v>
          </cell>
          <cell r="L118" t="str">
            <v xml:space="preserve">      </v>
          </cell>
          <cell r="M118" t="str">
            <v xml:space="preserve">     </v>
          </cell>
          <cell r="N118">
            <v>0</v>
          </cell>
          <cell r="O118">
            <v>54.7</v>
          </cell>
          <cell r="P118">
            <v>34.1</v>
          </cell>
          <cell r="Q118">
            <v>188191</v>
          </cell>
          <cell r="R118">
            <v>5709</v>
          </cell>
          <cell r="S118">
            <v>1.43</v>
          </cell>
        </row>
        <row r="119">
          <cell r="A119">
            <v>360.2</v>
          </cell>
          <cell r="B119" t="str">
            <v xml:space="preserve">       </v>
          </cell>
          <cell r="C119">
            <v>65</v>
          </cell>
          <cell r="D119" t="str">
            <v xml:space="preserve">R4   </v>
          </cell>
          <cell r="E119">
            <v>0</v>
          </cell>
          <cell r="F119">
            <v>6961933.9100000001</v>
          </cell>
          <cell r="G119">
            <v>2295835</v>
          </cell>
          <cell r="H119">
            <v>4666097</v>
          </cell>
          <cell r="I119">
            <v>104322</v>
          </cell>
          <cell r="J119">
            <v>1.5</v>
          </cell>
          <cell r="K119">
            <v>44.7</v>
          </cell>
          <cell r="L119" t="str">
            <v xml:space="preserve">      </v>
          </cell>
          <cell r="M119" t="str">
            <v xml:space="preserve">     </v>
          </cell>
          <cell r="N119">
            <v>0</v>
          </cell>
          <cell r="O119">
            <v>33</v>
          </cell>
          <cell r="P119">
            <v>21.2</v>
          </cell>
          <cell r="Q119">
            <v>2206207</v>
          </cell>
          <cell r="R119">
            <v>107214</v>
          </cell>
          <cell r="S119">
            <v>1.54</v>
          </cell>
        </row>
        <row r="120">
          <cell r="A120">
            <v>361</v>
          </cell>
          <cell r="B120" t="str">
            <v xml:space="preserve">       </v>
          </cell>
          <cell r="C120">
            <v>55</v>
          </cell>
          <cell r="D120" t="str">
            <v xml:space="preserve">R3   </v>
          </cell>
          <cell r="E120">
            <v>0</v>
          </cell>
          <cell r="F120">
            <v>1648448.17</v>
          </cell>
          <cell r="G120">
            <v>617035</v>
          </cell>
          <cell r="H120">
            <v>1031414</v>
          </cell>
          <cell r="I120">
            <v>27257</v>
          </cell>
          <cell r="J120">
            <v>1.65</v>
          </cell>
          <cell r="K120">
            <v>37.799999999999997</v>
          </cell>
          <cell r="L120" t="str">
            <v xml:space="preserve">      </v>
          </cell>
          <cell r="M120" t="str">
            <v xml:space="preserve">     </v>
          </cell>
          <cell r="N120">
            <v>0</v>
          </cell>
          <cell r="O120">
            <v>37.4</v>
          </cell>
          <cell r="P120">
            <v>20.9</v>
          </cell>
          <cell r="Q120">
            <v>558805</v>
          </cell>
          <cell r="R120">
            <v>30002</v>
          </cell>
          <cell r="S120">
            <v>1.82</v>
          </cell>
        </row>
        <row r="121">
          <cell r="A121">
            <v>362</v>
          </cell>
          <cell r="B121" t="str">
            <v xml:space="preserve">       </v>
          </cell>
          <cell r="C121">
            <v>55</v>
          </cell>
          <cell r="D121" t="str">
            <v xml:space="preserve">R3   </v>
          </cell>
          <cell r="E121">
            <v>-10</v>
          </cell>
          <cell r="F121">
            <v>143461643.05000001</v>
          </cell>
          <cell r="G121">
            <v>49971616</v>
          </cell>
          <cell r="H121">
            <v>107836191</v>
          </cell>
          <cell r="I121">
            <v>2489631</v>
          </cell>
          <cell r="J121">
            <v>1.74</v>
          </cell>
          <cell r="K121">
            <v>43.3</v>
          </cell>
          <cell r="L121" t="str">
            <v xml:space="preserve">      </v>
          </cell>
          <cell r="M121" t="str">
            <v xml:space="preserve">     </v>
          </cell>
          <cell r="N121">
            <v>0</v>
          </cell>
          <cell r="O121">
            <v>34.799999999999997</v>
          </cell>
          <cell r="P121">
            <v>15.1</v>
          </cell>
          <cell r="Q121">
            <v>39443075</v>
          </cell>
          <cell r="R121">
            <v>2872102</v>
          </cell>
          <cell r="S121">
            <v>2</v>
          </cell>
        </row>
        <row r="122">
          <cell r="A122">
            <v>364</v>
          </cell>
          <cell r="B122" t="str">
            <v xml:space="preserve">       </v>
          </cell>
          <cell r="C122">
            <v>60</v>
          </cell>
          <cell r="D122" t="str">
            <v xml:space="preserve">R1   </v>
          </cell>
          <cell r="E122">
            <v>-10</v>
          </cell>
          <cell r="F122">
            <v>142694449.19999999</v>
          </cell>
          <cell r="G122">
            <v>63939358</v>
          </cell>
          <cell r="H122">
            <v>93024536</v>
          </cell>
          <cell r="I122">
            <v>1813568</v>
          </cell>
          <cell r="J122">
            <v>1.27</v>
          </cell>
          <cell r="K122">
            <v>51.3</v>
          </cell>
          <cell r="L122" t="str">
            <v xml:space="preserve">      </v>
          </cell>
          <cell r="M122" t="str">
            <v xml:space="preserve">     </v>
          </cell>
          <cell r="N122">
            <v>0</v>
          </cell>
          <cell r="O122">
            <v>44.8</v>
          </cell>
          <cell r="P122">
            <v>16.100000000000001</v>
          </cell>
          <cell r="Q122">
            <v>29622328</v>
          </cell>
          <cell r="R122">
            <v>2621297</v>
          </cell>
          <cell r="S122">
            <v>1.84</v>
          </cell>
        </row>
        <row r="123">
          <cell r="A123">
            <v>365</v>
          </cell>
          <cell r="B123" t="str">
            <v xml:space="preserve">       </v>
          </cell>
          <cell r="C123">
            <v>55</v>
          </cell>
          <cell r="D123" t="str">
            <v xml:space="preserve">R2.5 </v>
          </cell>
          <cell r="E123">
            <v>-100</v>
          </cell>
          <cell r="F123">
            <v>129044802.84</v>
          </cell>
          <cell r="G123">
            <v>67674025</v>
          </cell>
          <cell r="H123">
            <v>190415577</v>
          </cell>
          <cell r="I123">
            <v>4968273</v>
          </cell>
          <cell r="J123">
            <v>3.85</v>
          </cell>
          <cell r="K123">
            <v>38.299999999999997</v>
          </cell>
          <cell r="L123" t="str">
            <v xml:space="preserve">      </v>
          </cell>
          <cell r="M123" t="str">
            <v xml:space="preserve">     </v>
          </cell>
          <cell r="N123">
            <v>0</v>
          </cell>
          <cell r="O123">
            <v>52.4</v>
          </cell>
          <cell r="P123">
            <v>18.399999999999999</v>
          </cell>
          <cell r="Q123">
            <v>75795749</v>
          </cell>
          <cell r="R123">
            <v>4697231</v>
          </cell>
          <cell r="S123">
            <v>3.64</v>
          </cell>
        </row>
        <row r="124">
          <cell r="A124">
            <v>366</v>
          </cell>
          <cell r="B124" t="str">
            <v xml:space="preserve">       </v>
          </cell>
          <cell r="C124">
            <v>60</v>
          </cell>
          <cell r="D124" t="str">
            <v xml:space="preserve">S2   </v>
          </cell>
          <cell r="E124">
            <v>-10</v>
          </cell>
          <cell r="F124">
            <v>79108853.219999999</v>
          </cell>
          <cell r="G124">
            <v>24559649</v>
          </cell>
          <cell r="H124">
            <v>62460090</v>
          </cell>
          <cell r="I124">
            <v>1345877</v>
          </cell>
          <cell r="J124">
            <v>1.7</v>
          </cell>
          <cell r="K124">
            <v>46.4</v>
          </cell>
          <cell r="L124" t="str">
            <v xml:space="preserve">      </v>
          </cell>
          <cell r="M124" t="str">
            <v xml:space="preserve">     </v>
          </cell>
          <cell r="N124">
            <v>0</v>
          </cell>
          <cell r="O124">
            <v>31</v>
          </cell>
          <cell r="P124">
            <v>14.6</v>
          </cell>
          <cell r="Q124">
            <v>20424495</v>
          </cell>
          <cell r="R124">
            <v>1453230</v>
          </cell>
          <cell r="S124">
            <v>1.84</v>
          </cell>
        </row>
        <row r="125">
          <cell r="A125">
            <v>367</v>
          </cell>
          <cell r="B125" t="str">
            <v xml:space="preserve">       </v>
          </cell>
          <cell r="C125">
            <v>60</v>
          </cell>
          <cell r="D125" t="str">
            <v xml:space="preserve">S2   </v>
          </cell>
          <cell r="E125">
            <v>-50</v>
          </cell>
          <cell r="F125">
            <v>226648092.38999999</v>
          </cell>
          <cell r="G125">
            <v>75086211</v>
          </cell>
          <cell r="H125">
            <v>264885930</v>
          </cell>
          <cell r="I125">
            <v>5239415</v>
          </cell>
          <cell r="J125">
            <v>2.31</v>
          </cell>
          <cell r="K125">
            <v>50.6</v>
          </cell>
          <cell r="L125" t="str">
            <v xml:space="preserve">      </v>
          </cell>
          <cell r="M125" t="str">
            <v xml:space="preserve">     </v>
          </cell>
          <cell r="N125">
            <v>0</v>
          </cell>
          <cell r="O125">
            <v>33.1</v>
          </cell>
          <cell r="P125">
            <v>10.5</v>
          </cell>
          <cell r="Q125">
            <v>57524170</v>
          </cell>
          <cell r="R125">
            <v>5677535</v>
          </cell>
          <cell r="S125">
            <v>2.5099999999999998</v>
          </cell>
        </row>
        <row r="126">
          <cell r="A126">
            <v>368</v>
          </cell>
          <cell r="B126" t="str">
            <v xml:space="preserve">       </v>
          </cell>
          <cell r="C126">
            <v>50</v>
          </cell>
          <cell r="D126" t="str">
            <v xml:space="preserve">R1   </v>
          </cell>
          <cell r="E126">
            <v>-15</v>
          </cell>
          <cell r="F126">
            <v>145500318.90000001</v>
          </cell>
          <cell r="G126">
            <v>55189454</v>
          </cell>
          <cell r="H126">
            <v>112135914</v>
          </cell>
          <cell r="I126">
            <v>2726149</v>
          </cell>
          <cell r="J126">
            <v>1.87</v>
          </cell>
          <cell r="K126">
            <v>41.1</v>
          </cell>
          <cell r="L126" t="str">
            <v xml:space="preserve">      </v>
          </cell>
          <cell r="M126" t="str">
            <v xml:space="preserve">     </v>
          </cell>
          <cell r="N126">
            <v>0</v>
          </cell>
          <cell r="O126">
            <v>37.9</v>
          </cell>
          <cell r="P126">
            <v>14.9</v>
          </cell>
          <cell r="Q126">
            <v>34731485</v>
          </cell>
          <cell r="R126">
            <v>3346507</v>
          </cell>
          <cell r="S126">
            <v>2.2999999999999998</v>
          </cell>
        </row>
        <row r="127">
          <cell r="A127">
            <v>369</v>
          </cell>
          <cell r="B127" t="str">
            <v xml:space="preserve">       </v>
          </cell>
          <cell r="C127">
            <v>50</v>
          </cell>
          <cell r="D127" t="str">
            <v xml:space="preserve">R2   </v>
          </cell>
          <cell r="E127">
            <v>-60</v>
          </cell>
          <cell r="F127">
            <v>102624288.47</v>
          </cell>
          <cell r="G127">
            <v>52021200</v>
          </cell>
          <cell r="H127">
            <v>112177664</v>
          </cell>
          <cell r="I127">
            <v>2727978</v>
          </cell>
          <cell r="J127">
            <v>2.66</v>
          </cell>
          <cell r="K127">
            <v>41.1</v>
          </cell>
          <cell r="L127" t="str">
            <v xml:space="preserve">      </v>
          </cell>
          <cell r="M127" t="str">
            <v xml:space="preserve">     </v>
          </cell>
          <cell r="N127">
            <v>0</v>
          </cell>
          <cell r="O127">
            <v>50.7</v>
          </cell>
          <cell r="P127">
            <v>12.7</v>
          </cell>
          <cell r="Q127">
            <v>34994948</v>
          </cell>
          <cell r="R127">
            <v>3283977</v>
          </cell>
          <cell r="S127">
            <v>3.2</v>
          </cell>
        </row>
        <row r="128">
          <cell r="A128">
            <v>370</v>
          </cell>
          <cell r="B128" t="str">
            <v xml:space="preserve">       </v>
          </cell>
          <cell r="C128">
            <v>33</v>
          </cell>
          <cell r="D128" t="str">
            <v xml:space="preserve">R1.5 </v>
          </cell>
          <cell r="E128">
            <v>0</v>
          </cell>
          <cell r="F128">
            <v>39747866.210000001</v>
          </cell>
          <cell r="G128">
            <v>14700648</v>
          </cell>
          <cell r="H128">
            <v>25047214</v>
          </cell>
          <cell r="I128">
            <v>1016738</v>
          </cell>
          <cell r="J128">
            <v>2.56</v>
          </cell>
          <cell r="K128">
            <v>24.6</v>
          </cell>
          <cell r="L128" t="str">
            <v xml:space="preserve">      </v>
          </cell>
          <cell r="M128" t="str">
            <v xml:space="preserve">     </v>
          </cell>
          <cell r="N128">
            <v>0</v>
          </cell>
          <cell r="O128">
            <v>37</v>
          </cell>
          <cell r="P128">
            <v>12.3</v>
          </cell>
          <cell r="Q128">
            <v>11185097</v>
          </cell>
          <cell r="R128">
            <v>1203226</v>
          </cell>
          <cell r="S128">
            <v>3.03</v>
          </cell>
        </row>
        <row r="129">
          <cell r="A129">
            <v>371</v>
          </cell>
          <cell r="B129" t="str">
            <v xml:space="preserve">       </v>
          </cell>
          <cell r="C129">
            <v>35</v>
          </cell>
          <cell r="D129" t="str">
            <v xml:space="preserve">R2   </v>
          </cell>
          <cell r="E129">
            <v>-40</v>
          </cell>
          <cell r="F129">
            <v>8470251.2100000009</v>
          </cell>
          <cell r="G129">
            <v>7005012</v>
          </cell>
          <cell r="H129">
            <v>4853342</v>
          </cell>
          <cell r="I129">
            <v>211664</v>
          </cell>
          <cell r="J129">
            <v>2.5</v>
          </cell>
          <cell r="K129">
            <v>22.9</v>
          </cell>
          <cell r="L129" t="str">
            <v xml:space="preserve">      </v>
          </cell>
          <cell r="M129" t="str">
            <v xml:space="preserve">     </v>
          </cell>
          <cell r="N129">
            <v>0</v>
          </cell>
          <cell r="O129">
            <v>82.7</v>
          </cell>
          <cell r="P129">
            <v>19</v>
          </cell>
          <cell r="Q129">
            <v>5095446</v>
          </cell>
          <cell r="R129">
            <v>339149</v>
          </cell>
          <cell r="S129">
            <v>4</v>
          </cell>
        </row>
        <row r="130">
          <cell r="A130">
            <v>373</v>
          </cell>
          <cell r="B130" t="str">
            <v xml:space="preserve">       </v>
          </cell>
          <cell r="C130">
            <v>50</v>
          </cell>
          <cell r="D130" t="str">
            <v xml:space="preserve">R2   </v>
          </cell>
          <cell r="E130">
            <v>-15</v>
          </cell>
          <cell r="F130">
            <v>26836735.239999998</v>
          </cell>
          <cell r="G130">
            <v>8278743</v>
          </cell>
          <cell r="H130">
            <v>22583503</v>
          </cell>
          <cell r="I130">
            <v>549406</v>
          </cell>
          <cell r="J130">
            <v>2.0499999999999998</v>
          </cell>
          <cell r="K130">
            <v>41.1</v>
          </cell>
          <cell r="L130" t="str">
            <v xml:space="preserve">      </v>
          </cell>
          <cell r="M130" t="str">
            <v xml:space="preserve">     </v>
          </cell>
          <cell r="N130">
            <v>0</v>
          </cell>
          <cell r="O130">
            <v>30.8</v>
          </cell>
          <cell r="P130">
            <v>12.2</v>
          </cell>
          <cell r="Q130">
            <v>6288145</v>
          </cell>
          <cell r="R130">
            <v>617245</v>
          </cell>
          <cell r="S130">
            <v>2.2999999999999998</v>
          </cell>
        </row>
        <row r="131">
          <cell r="A131">
            <v>390</v>
          </cell>
          <cell r="B131" t="str">
            <v xml:space="preserve">       </v>
          </cell>
          <cell r="C131">
            <v>45</v>
          </cell>
          <cell r="D131" t="str">
            <v xml:space="preserve">R2.5 </v>
          </cell>
          <cell r="E131">
            <v>-5</v>
          </cell>
          <cell r="F131">
            <v>9042940.2100000009</v>
          </cell>
          <cell r="G131">
            <v>2491579</v>
          </cell>
          <cell r="H131">
            <v>7003508</v>
          </cell>
          <cell r="I131">
            <v>229447</v>
          </cell>
          <cell r="J131">
            <v>2.54</v>
          </cell>
          <cell r="K131">
            <v>30.5</v>
          </cell>
          <cell r="L131" t="str">
            <v xml:space="preserve">      </v>
          </cell>
          <cell r="M131" t="str">
            <v xml:space="preserve">     </v>
          </cell>
          <cell r="N131">
            <v>0</v>
          </cell>
          <cell r="O131">
            <v>27.6</v>
          </cell>
          <cell r="P131">
            <v>15.8</v>
          </cell>
          <cell r="Q131">
            <v>2928172</v>
          </cell>
          <cell r="R131">
            <v>210791</v>
          </cell>
          <cell r="S131">
            <v>2.33</v>
          </cell>
        </row>
        <row r="132">
          <cell r="A132">
            <v>391.1</v>
          </cell>
          <cell r="B132" t="str">
            <v xml:space="preserve">       </v>
          </cell>
          <cell r="C132">
            <v>20</v>
          </cell>
          <cell r="D132" t="str">
            <v xml:space="preserve">SQ   </v>
          </cell>
          <cell r="E132">
            <v>0</v>
          </cell>
          <cell r="F132">
            <v>2011465.27</v>
          </cell>
          <cell r="G132">
            <v>1188515</v>
          </cell>
          <cell r="H132">
            <v>822951</v>
          </cell>
          <cell r="I132">
            <v>84455</v>
          </cell>
          <cell r="J132">
            <v>4.2</v>
          </cell>
          <cell r="K132">
            <v>9.6999999999999993</v>
          </cell>
          <cell r="L132" t="str">
            <v xml:space="preserve">      </v>
          </cell>
          <cell r="M132" t="str">
            <v xml:space="preserve">     </v>
          </cell>
          <cell r="N132">
            <v>0</v>
          </cell>
          <cell r="O132">
            <v>59.1</v>
          </cell>
          <cell r="P132">
            <v>13.4</v>
          </cell>
          <cell r="Q132">
            <v>1228836</v>
          </cell>
          <cell r="R132">
            <v>76494</v>
          </cell>
          <cell r="S132">
            <v>3.8</v>
          </cell>
        </row>
        <row r="133">
          <cell r="A133">
            <v>391.2</v>
          </cell>
          <cell r="B133" t="str">
            <v xml:space="preserve">       </v>
          </cell>
          <cell r="C133">
            <v>5</v>
          </cell>
          <cell r="D133" t="str">
            <v xml:space="preserve">SQ   </v>
          </cell>
          <cell r="E133">
            <v>0</v>
          </cell>
          <cell r="F133">
            <v>3390680.08</v>
          </cell>
          <cell r="G133">
            <v>1691680</v>
          </cell>
          <cell r="H133">
            <v>1699000</v>
          </cell>
          <cell r="I133">
            <v>979850</v>
          </cell>
          <cell r="J133">
            <v>28.9</v>
          </cell>
          <cell r="K133">
            <v>1.7</v>
          </cell>
          <cell r="L133" t="str">
            <v xml:space="preserve">      </v>
          </cell>
          <cell r="M133" t="str">
            <v xml:space="preserve">     </v>
          </cell>
          <cell r="N133">
            <v>0</v>
          </cell>
          <cell r="O133">
            <v>49.9</v>
          </cell>
          <cell r="P133">
            <v>6.8</v>
          </cell>
          <cell r="Q133">
            <v>2853623</v>
          </cell>
          <cell r="R133">
            <v>275746</v>
          </cell>
          <cell r="S133">
            <v>8.1300000000000008</v>
          </cell>
        </row>
        <row r="134">
          <cell r="A134">
            <v>391.3</v>
          </cell>
          <cell r="B134" t="str">
            <v xml:space="preserve">       </v>
          </cell>
          <cell r="C134">
            <v>10</v>
          </cell>
          <cell r="D134" t="str">
            <v xml:space="preserve">SQ   </v>
          </cell>
          <cell r="E134">
            <v>0</v>
          </cell>
          <cell r="F134">
            <v>2911537.03</v>
          </cell>
          <cell r="G134">
            <v>2028519</v>
          </cell>
          <cell r="H134">
            <v>883019</v>
          </cell>
          <cell r="I134">
            <v>130145</v>
          </cell>
          <cell r="J134">
            <v>4.47</v>
          </cell>
          <cell r="K134">
            <v>6.8</v>
          </cell>
          <cell r="L134" t="str">
            <v xml:space="preserve">      </v>
          </cell>
          <cell r="M134" t="str">
            <v xml:space="preserve">     </v>
          </cell>
          <cell r="N134">
            <v>0</v>
          </cell>
          <cell r="O134">
            <v>69.7</v>
          </cell>
          <cell r="P134">
            <v>4.7</v>
          </cell>
          <cell r="Q134">
            <v>1211324</v>
          </cell>
          <cell r="R134">
            <v>263940</v>
          </cell>
          <cell r="S134">
            <v>9.07</v>
          </cell>
        </row>
        <row r="135">
          <cell r="A135">
            <v>393</v>
          </cell>
          <cell r="B135" t="str">
            <v xml:space="preserve">       </v>
          </cell>
          <cell r="C135">
            <v>20</v>
          </cell>
          <cell r="D135" t="str">
            <v xml:space="preserve">SQ   </v>
          </cell>
          <cell r="E135">
            <v>0</v>
          </cell>
          <cell r="F135">
            <v>214101.68</v>
          </cell>
          <cell r="G135">
            <v>129496</v>
          </cell>
          <cell r="H135">
            <v>84606</v>
          </cell>
          <cell r="I135">
            <v>10419</v>
          </cell>
          <cell r="J135">
            <v>4.87</v>
          </cell>
          <cell r="K135">
            <v>8.1</v>
          </cell>
          <cell r="L135" t="str">
            <v xml:space="preserve">      </v>
          </cell>
          <cell r="M135" t="str">
            <v xml:space="preserve">     </v>
          </cell>
          <cell r="N135">
            <v>0</v>
          </cell>
          <cell r="O135">
            <v>60.5</v>
          </cell>
          <cell r="P135">
            <v>21.5</v>
          </cell>
          <cell r="Q135">
            <v>163558</v>
          </cell>
          <cell r="R135">
            <v>6082</v>
          </cell>
          <cell r="S135">
            <v>2.84</v>
          </cell>
        </row>
        <row r="136">
          <cell r="A136">
            <v>394</v>
          </cell>
          <cell r="B136" t="str">
            <v xml:space="preserve">       </v>
          </cell>
          <cell r="C136">
            <v>25</v>
          </cell>
          <cell r="D136" t="str">
            <v xml:space="preserve">SQ   </v>
          </cell>
          <cell r="E136">
            <v>0</v>
          </cell>
          <cell r="F136">
            <v>4000737.49</v>
          </cell>
          <cell r="G136">
            <v>2181759</v>
          </cell>
          <cell r="H136">
            <v>1818980</v>
          </cell>
          <cell r="I136">
            <v>359015</v>
          </cell>
          <cell r="J136">
            <v>8.9700000000000006</v>
          </cell>
          <cell r="K136">
            <v>5.0999999999999996</v>
          </cell>
          <cell r="L136" t="str">
            <v xml:space="preserve">      </v>
          </cell>
          <cell r="M136" t="str">
            <v xml:space="preserve">     </v>
          </cell>
          <cell r="N136">
            <v>0</v>
          </cell>
          <cell r="O136">
            <v>54.5</v>
          </cell>
          <cell r="P136">
            <v>19.2</v>
          </cell>
          <cell r="Q136">
            <v>2961638</v>
          </cell>
          <cell r="R136">
            <v>130522</v>
          </cell>
          <cell r="S136">
            <v>3.26</v>
          </cell>
        </row>
        <row r="137">
          <cell r="A137">
            <v>395</v>
          </cell>
          <cell r="B137" t="str">
            <v xml:space="preserve">       </v>
          </cell>
          <cell r="C137">
            <v>15</v>
          </cell>
          <cell r="D137" t="str">
            <v xml:space="preserve">SQ   </v>
          </cell>
          <cell r="E137">
            <v>0</v>
          </cell>
          <cell r="F137">
            <v>754690.5</v>
          </cell>
          <cell r="G137">
            <v>309708</v>
          </cell>
          <cell r="H137">
            <v>444983</v>
          </cell>
          <cell r="I137">
            <v>51367</v>
          </cell>
          <cell r="J137">
            <v>6.81</v>
          </cell>
          <cell r="K137">
            <v>8.6999999999999993</v>
          </cell>
          <cell r="L137" t="str">
            <v xml:space="preserve">      </v>
          </cell>
          <cell r="M137" t="str">
            <v xml:space="preserve">     </v>
          </cell>
          <cell r="N137">
            <v>0</v>
          </cell>
          <cell r="O137">
            <v>41</v>
          </cell>
          <cell r="P137">
            <v>14.4</v>
          </cell>
          <cell r="Q137">
            <v>486693</v>
          </cell>
          <cell r="R137">
            <v>22597</v>
          </cell>
          <cell r="S137">
            <v>2.99</v>
          </cell>
        </row>
        <row r="138">
          <cell r="A138">
            <v>397</v>
          </cell>
          <cell r="B138" t="str">
            <v xml:space="preserve">       </v>
          </cell>
          <cell r="C138">
            <v>15</v>
          </cell>
          <cell r="D138" t="str">
            <v xml:space="preserve">SQ   </v>
          </cell>
          <cell r="E138">
            <v>0</v>
          </cell>
          <cell r="F138">
            <v>24518317.359999999</v>
          </cell>
          <cell r="G138">
            <v>7598567</v>
          </cell>
          <cell r="H138">
            <v>16919747</v>
          </cell>
          <cell r="I138">
            <v>2580046</v>
          </cell>
          <cell r="J138">
            <v>10.52</v>
          </cell>
          <cell r="K138">
            <v>6.6</v>
          </cell>
          <cell r="L138" t="str">
            <v xml:space="preserve">      </v>
          </cell>
          <cell r="M138" t="str">
            <v xml:space="preserve">     </v>
          </cell>
          <cell r="N138">
            <v>0</v>
          </cell>
          <cell r="O138">
            <v>31</v>
          </cell>
          <cell r="P138">
            <v>7.5</v>
          </cell>
          <cell r="Q138">
            <v>11093815</v>
          </cell>
          <cell r="R138">
            <v>1337873</v>
          </cell>
          <cell r="S138">
            <v>5.46</v>
          </cell>
        </row>
        <row r="139">
          <cell r="A139" t="str">
            <v>_x001A_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mparison Schedule"/>
      <sheetName val="Controls - Electric"/>
      <sheetName val="Reserve - Electric"/>
      <sheetName val="Deprate"/>
      <sheetName val="Existing Rates"/>
      <sheetName val="General Info"/>
      <sheetName val="Deprate 2004"/>
      <sheetName val="Controls - Common"/>
      <sheetName val="Reserve - Common"/>
      <sheetName val="Deprate - Common"/>
    </sheetNames>
    <sheetDataSet>
      <sheetData sheetId="0"/>
      <sheetData sheetId="1"/>
      <sheetData sheetId="2">
        <row r="5">
          <cell r="A5">
            <v>301</v>
          </cell>
        </row>
      </sheetData>
      <sheetData sheetId="3">
        <row r="5">
          <cell r="A5">
            <v>301</v>
          </cell>
        </row>
      </sheetData>
      <sheetData sheetId="4">
        <row r="1">
          <cell r="A1" t="str">
            <v xml:space="preserve"> ACCT  GROUP        </v>
          </cell>
        </row>
      </sheetData>
      <sheetData sheetId="5">
        <row r="1">
          <cell r="B1" t="str">
            <v>SIERRA PACIFIC POWER COMPANY</v>
          </cell>
        </row>
      </sheetData>
      <sheetData sheetId="6">
        <row r="4">
          <cell r="A4">
            <v>310.10000000000002</v>
          </cell>
        </row>
      </sheetData>
      <sheetData sheetId="7">
        <row r="1">
          <cell r="A1" t="str">
            <v xml:space="preserve"> ACCT  GROUP        </v>
          </cell>
        </row>
      </sheetData>
      <sheetData sheetId="8">
        <row r="3">
          <cell r="A3">
            <v>303</v>
          </cell>
        </row>
      </sheetData>
      <sheetData sheetId="9">
        <row r="3">
          <cell r="A3">
            <v>303</v>
          </cell>
        </row>
      </sheetData>
      <sheetData sheetId="10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303</v>
          </cell>
          <cell r="B2" t="str">
            <v xml:space="preserve">       </v>
          </cell>
          <cell r="C2">
            <v>8</v>
          </cell>
          <cell r="D2" t="str">
            <v xml:space="preserve">SQ   </v>
          </cell>
          <cell r="E2">
            <v>0</v>
          </cell>
          <cell r="F2">
            <v>76669335.340000004</v>
          </cell>
          <cell r="G2">
            <v>56068060</v>
          </cell>
          <cell r="H2">
            <v>20601276</v>
          </cell>
          <cell r="I2">
            <v>3625421</v>
          </cell>
          <cell r="J2">
            <v>4.7300000000000004</v>
          </cell>
          <cell r="K2">
            <v>5.7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73.099999999999994</v>
          </cell>
          <cell r="P2">
            <v>8.1</v>
          </cell>
          <cell r="Q2">
            <v>55011105</v>
          </cell>
          <cell r="R2">
            <v>4357219</v>
          </cell>
          <cell r="S2">
            <v>5.68</v>
          </cell>
        </row>
        <row r="3">
          <cell r="A3">
            <v>389.1</v>
          </cell>
          <cell r="B3" t="str">
            <v xml:space="preserve">       </v>
          </cell>
          <cell r="C3">
            <v>0</v>
          </cell>
          <cell r="D3" t="str">
            <v xml:space="preserve">ND   </v>
          </cell>
          <cell r="E3">
            <v>0</v>
          </cell>
          <cell r="F3">
            <v>3478299.57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389.2</v>
          </cell>
          <cell r="B4" t="str">
            <v xml:space="preserve">       </v>
          </cell>
          <cell r="C4">
            <v>65</v>
          </cell>
          <cell r="D4" t="str">
            <v xml:space="preserve">R4   </v>
          </cell>
          <cell r="E4">
            <v>0</v>
          </cell>
          <cell r="F4">
            <v>279552.67</v>
          </cell>
          <cell r="G4">
            <v>-1364</v>
          </cell>
          <cell r="H4">
            <v>280917</v>
          </cell>
          <cell r="I4">
            <v>4627</v>
          </cell>
          <cell r="J4">
            <v>1.66</v>
          </cell>
          <cell r="K4">
            <v>60.7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-0.5</v>
          </cell>
          <cell r="P4">
            <v>3.4</v>
          </cell>
          <cell r="Q4">
            <v>14660</v>
          </cell>
          <cell r="R4">
            <v>4305</v>
          </cell>
          <cell r="S4">
            <v>1.54</v>
          </cell>
        </row>
        <row r="5">
          <cell r="A5">
            <v>390</v>
          </cell>
          <cell r="B5" t="str">
            <v xml:space="preserve">       </v>
          </cell>
          <cell r="C5">
            <v>57</v>
          </cell>
          <cell r="D5" t="str">
            <v xml:space="preserve">R4   </v>
          </cell>
          <cell r="E5">
            <v>-5</v>
          </cell>
          <cell r="F5">
            <v>32311180.989999998</v>
          </cell>
          <cell r="G5">
            <v>11517802</v>
          </cell>
          <cell r="H5">
            <v>22408936</v>
          </cell>
          <cell r="I5">
            <v>508897</v>
          </cell>
          <cell r="J5">
            <v>1.57</v>
          </cell>
          <cell r="K5">
            <v>44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35.6</v>
          </cell>
          <cell r="P5">
            <v>15.3</v>
          </cell>
          <cell r="Q5">
            <v>8901013</v>
          </cell>
          <cell r="R5">
            <v>593718</v>
          </cell>
          <cell r="S5">
            <v>1.84</v>
          </cell>
        </row>
        <row r="6">
          <cell r="A6">
            <v>391.1</v>
          </cell>
          <cell r="B6" t="str">
            <v xml:space="preserve">       </v>
          </cell>
          <cell r="C6">
            <v>20</v>
          </cell>
          <cell r="D6" t="str">
            <v xml:space="preserve">SQ   </v>
          </cell>
          <cell r="E6">
            <v>0</v>
          </cell>
          <cell r="F6">
            <v>13978916.85</v>
          </cell>
          <cell r="G6">
            <v>5246097</v>
          </cell>
          <cell r="H6">
            <v>8732822</v>
          </cell>
          <cell r="I6">
            <v>506828</v>
          </cell>
          <cell r="J6">
            <v>3.63</v>
          </cell>
          <cell r="K6">
            <v>17.2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37.5</v>
          </cell>
          <cell r="P6">
            <v>4.8</v>
          </cell>
          <cell r="Q6">
            <v>3345154</v>
          </cell>
          <cell r="R6">
            <v>695420</v>
          </cell>
          <cell r="S6">
            <v>4.97</v>
          </cell>
        </row>
        <row r="7">
          <cell r="A7">
            <v>391.2</v>
          </cell>
          <cell r="B7" t="str">
            <v xml:space="preserve">       </v>
          </cell>
          <cell r="C7">
            <v>5</v>
          </cell>
          <cell r="D7" t="str">
            <v xml:space="preserve">SQ   </v>
          </cell>
          <cell r="E7">
            <v>0</v>
          </cell>
          <cell r="F7">
            <v>18255386.489999998</v>
          </cell>
          <cell r="G7">
            <v>6365326</v>
          </cell>
          <cell r="H7">
            <v>11890060</v>
          </cell>
          <cell r="I7">
            <v>3188137</v>
          </cell>
          <cell r="J7">
            <v>17.46</v>
          </cell>
          <cell r="K7">
            <v>3.7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34.9</v>
          </cell>
          <cell r="P7">
            <v>1.7</v>
          </cell>
          <cell r="Q7">
            <v>6216720</v>
          </cell>
          <cell r="R7">
            <v>3509962</v>
          </cell>
          <cell r="S7">
            <v>19.23</v>
          </cell>
        </row>
        <row r="8">
          <cell r="A8">
            <v>392</v>
          </cell>
          <cell r="B8" t="str">
            <v xml:space="preserve">       </v>
          </cell>
          <cell r="C8">
            <v>14</v>
          </cell>
          <cell r="D8" t="str">
            <v xml:space="preserve">L1   </v>
          </cell>
          <cell r="E8">
            <v>8</v>
          </cell>
          <cell r="F8">
            <v>792444.15</v>
          </cell>
          <cell r="G8">
            <v>240575</v>
          </cell>
          <cell r="H8">
            <v>488472</v>
          </cell>
          <cell r="I8">
            <v>75448</v>
          </cell>
          <cell r="J8">
            <v>9.52</v>
          </cell>
          <cell r="K8">
            <v>6.5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30.4</v>
          </cell>
          <cell r="P8">
            <v>14</v>
          </cell>
          <cell r="Q8">
            <v>345882</v>
          </cell>
          <cell r="R8">
            <v>52054</v>
          </cell>
          <cell r="S8">
            <v>6.57</v>
          </cell>
        </row>
        <row r="9">
          <cell r="A9">
            <v>394</v>
          </cell>
          <cell r="B9" t="str">
            <v xml:space="preserve">       </v>
          </cell>
          <cell r="C9">
            <v>25</v>
          </cell>
          <cell r="D9" t="str">
            <v xml:space="preserve">SQ   </v>
          </cell>
          <cell r="E9">
            <v>0</v>
          </cell>
          <cell r="F9">
            <v>827801.41</v>
          </cell>
          <cell r="G9">
            <v>661555</v>
          </cell>
          <cell r="H9">
            <v>166246</v>
          </cell>
          <cell r="I9">
            <v>20555</v>
          </cell>
          <cell r="J9">
            <v>2.48</v>
          </cell>
          <cell r="K9">
            <v>8.1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79.900000000000006</v>
          </cell>
          <cell r="P9">
            <v>18.600000000000001</v>
          </cell>
          <cell r="Q9">
            <v>614860</v>
          </cell>
          <cell r="R9">
            <v>30655</v>
          </cell>
          <cell r="S9">
            <v>3.7</v>
          </cell>
        </row>
        <row r="10">
          <cell r="A10">
            <v>396</v>
          </cell>
          <cell r="B10" t="str">
            <v xml:space="preserve">       </v>
          </cell>
          <cell r="C10">
            <v>14</v>
          </cell>
          <cell r="D10" t="str">
            <v xml:space="preserve">R1.5 </v>
          </cell>
          <cell r="E10">
            <v>8</v>
          </cell>
          <cell r="F10">
            <v>151905.76999999999</v>
          </cell>
          <cell r="G10">
            <v>74900</v>
          </cell>
          <cell r="H10">
            <v>64853</v>
          </cell>
          <cell r="I10">
            <v>7555</v>
          </cell>
          <cell r="J10">
            <v>4.97</v>
          </cell>
          <cell r="K10">
            <v>8.6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49.3</v>
          </cell>
          <cell r="P10">
            <v>7.2</v>
          </cell>
          <cell r="Q10">
            <v>54549</v>
          </cell>
          <cell r="R10">
            <v>9978</v>
          </cell>
          <cell r="S10">
            <v>6.57</v>
          </cell>
        </row>
        <row r="11">
          <cell r="A11">
            <v>397</v>
          </cell>
          <cell r="B11" t="str">
            <v xml:space="preserve">       </v>
          </cell>
          <cell r="C11">
            <v>15</v>
          </cell>
          <cell r="D11" t="str">
            <v xml:space="preserve">SQ   </v>
          </cell>
          <cell r="E11">
            <v>0</v>
          </cell>
          <cell r="F11">
            <v>9955089.2799999993</v>
          </cell>
          <cell r="G11">
            <v>1847407</v>
          </cell>
          <cell r="H11">
            <v>8107680</v>
          </cell>
          <cell r="I11">
            <v>821706</v>
          </cell>
          <cell r="J11">
            <v>8.25</v>
          </cell>
          <cell r="K11">
            <v>9.9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18.600000000000001</v>
          </cell>
          <cell r="P11">
            <v>4.0999999999999996</v>
          </cell>
          <cell r="Q11">
            <v>2716246</v>
          </cell>
          <cell r="R11">
            <v>659800</v>
          </cell>
          <cell r="S11">
            <v>6.63</v>
          </cell>
        </row>
        <row r="12">
          <cell r="A12">
            <v>398</v>
          </cell>
          <cell r="B12" t="str">
            <v xml:space="preserve">       </v>
          </cell>
          <cell r="C12">
            <v>20</v>
          </cell>
          <cell r="D12" t="str">
            <v xml:space="preserve">SQ   </v>
          </cell>
          <cell r="E12">
            <v>0</v>
          </cell>
          <cell r="F12">
            <v>25780.91</v>
          </cell>
          <cell r="G12">
            <v>0</v>
          </cell>
          <cell r="H12">
            <v>25781</v>
          </cell>
          <cell r="I12">
            <v>1507</v>
          </cell>
          <cell r="J12">
            <v>5.85</v>
          </cell>
          <cell r="K12">
            <v>17.100000000000001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0</v>
          </cell>
          <cell r="P12">
            <v>1.6</v>
          </cell>
          <cell r="Q12">
            <v>1999</v>
          </cell>
          <cell r="R12">
            <v>1289</v>
          </cell>
          <cell r="S12">
            <v>5</v>
          </cell>
        </row>
        <row r="13">
          <cell r="A13" t="str">
            <v>_x001A_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mparison Schedule"/>
      <sheetName val="Controls - Electric"/>
      <sheetName val="Reserve - Electric"/>
      <sheetName val="Deprate"/>
      <sheetName val="Existing Rates"/>
      <sheetName val="General Info"/>
      <sheetName val="Deprate 2004"/>
      <sheetName val="Controls - Common"/>
      <sheetName val="Reserve - Common"/>
      <sheetName val="Deprate - Common"/>
    </sheetNames>
    <sheetDataSet>
      <sheetData sheetId="0"/>
      <sheetData sheetId="1"/>
      <sheetData sheetId="2">
        <row r="5">
          <cell r="A5">
            <v>301</v>
          </cell>
        </row>
      </sheetData>
      <sheetData sheetId="3">
        <row r="5">
          <cell r="A5">
            <v>301</v>
          </cell>
        </row>
      </sheetData>
      <sheetData sheetId="4">
        <row r="1">
          <cell r="A1" t="str">
            <v xml:space="preserve"> ACCT  GROUP        </v>
          </cell>
        </row>
      </sheetData>
      <sheetData sheetId="5">
        <row r="1">
          <cell r="B1" t="str">
            <v>SIERRA PACIFIC POWER COMPANY</v>
          </cell>
        </row>
      </sheetData>
      <sheetData sheetId="6">
        <row r="4">
          <cell r="A4">
            <v>310.10000000000002</v>
          </cell>
        </row>
      </sheetData>
      <sheetData sheetId="7">
        <row r="1">
          <cell r="A1" t="str">
            <v xml:space="preserve"> ACCT  GROUP        </v>
          </cell>
        </row>
      </sheetData>
      <sheetData sheetId="8">
        <row r="3">
          <cell r="A3">
            <v>303</v>
          </cell>
        </row>
      </sheetData>
      <sheetData sheetId="9">
        <row r="3">
          <cell r="A3">
            <v>303</v>
          </cell>
        </row>
      </sheetData>
      <sheetData sheetId="10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303</v>
          </cell>
          <cell r="B2" t="str">
            <v xml:space="preserve">       </v>
          </cell>
          <cell r="C2">
            <v>8</v>
          </cell>
          <cell r="D2" t="str">
            <v xml:space="preserve">SQ   </v>
          </cell>
          <cell r="E2">
            <v>0</v>
          </cell>
          <cell r="F2">
            <v>76669335.340000004</v>
          </cell>
          <cell r="G2">
            <v>56068060</v>
          </cell>
          <cell r="H2">
            <v>20601276</v>
          </cell>
          <cell r="I2">
            <v>3625421</v>
          </cell>
          <cell r="J2">
            <v>4.7300000000000004</v>
          </cell>
          <cell r="K2">
            <v>5.7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73.099999999999994</v>
          </cell>
          <cell r="P2">
            <v>8.1</v>
          </cell>
          <cell r="Q2">
            <v>55011105</v>
          </cell>
          <cell r="R2">
            <v>4357219</v>
          </cell>
          <cell r="S2">
            <v>5.68</v>
          </cell>
        </row>
        <row r="3">
          <cell r="A3">
            <v>389.1</v>
          </cell>
          <cell r="B3" t="str">
            <v xml:space="preserve">       </v>
          </cell>
          <cell r="C3">
            <v>0</v>
          </cell>
          <cell r="D3" t="str">
            <v xml:space="preserve">ND   </v>
          </cell>
          <cell r="E3">
            <v>0</v>
          </cell>
          <cell r="F3">
            <v>3478299.57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389.2</v>
          </cell>
          <cell r="B4" t="str">
            <v xml:space="preserve">       </v>
          </cell>
          <cell r="C4">
            <v>65</v>
          </cell>
          <cell r="D4" t="str">
            <v xml:space="preserve">R4   </v>
          </cell>
          <cell r="E4">
            <v>0</v>
          </cell>
          <cell r="F4">
            <v>279552.67</v>
          </cell>
          <cell r="G4">
            <v>-1364</v>
          </cell>
          <cell r="H4">
            <v>280917</v>
          </cell>
          <cell r="I4">
            <v>4627</v>
          </cell>
          <cell r="J4">
            <v>1.66</v>
          </cell>
          <cell r="K4">
            <v>60.7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-0.5</v>
          </cell>
          <cell r="P4">
            <v>3.4</v>
          </cell>
          <cell r="Q4">
            <v>14660</v>
          </cell>
          <cell r="R4">
            <v>4305</v>
          </cell>
          <cell r="S4">
            <v>1.54</v>
          </cell>
        </row>
        <row r="5">
          <cell r="A5">
            <v>390</v>
          </cell>
          <cell r="B5" t="str">
            <v xml:space="preserve">       </v>
          </cell>
          <cell r="C5">
            <v>57</v>
          </cell>
          <cell r="D5" t="str">
            <v xml:space="preserve">R4   </v>
          </cell>
          <cell r="E5">
            <v>-5</v>
          </cell>
          <cell r="F5">
            <v>32311180.989999998</v>
          </cell>
          <cell r="G5">
            <v>11517802</v>
          </cell>
          <cell r="H5">
            <v>22408936</v>
          </cell>
          <cell r="I5">
            <v>508897</v>
          </cell>
          <cell r="J5">
            <v>1.57</v>
          </cell>
          <cell r="K5">
            <v>44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35.6</v>
          </cell>
          <cell r="P5">
            <v>15.3</v>
          </cell>
          <cell r="Q5">
            <v>8901013</v>
          </cell>
          <cell r="R5">
            <v>593718</v>
          </cell>
          <cell r="S5">
            <v>1.84</v>
          </cell>
        </row>
        <row r="6">
          <cell r="A6">
            <v>391.1</v>
          </cell>
          <cell r="B6" t="str">
            <v xml:space="preserve">       </v>
          </cell>
          <cell r="C6">
            <v>20</v>
          </cell>
          <cell r="D6" t="str">
            <v xml:space="preserve">SQ   </v>
          </cell>
          <cell r="E6">
            <v>0</v>
          </cell>
          <cell r="F6">
            <v>13978916.85</v>
          </cell>
          <cell r="G6">
            <v>5246097</v>
          </cell>
          <cell r="H6">
            <v>8732822</v>
          </cell>
          <cell r="I6">
            <v>506828</v>
          </cell>
          <cell r="J6">
            <v>3.63</v>
          </cell>
          <cell r="K6">
            <v>17.2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37.5</v>
          </cell>
          <cell r="P6">
            <v>4.8</v>
          </cell>
          <cell r="Q6">
            <v>3345154</v>
          </cell>
          <cell r="R6">
            <v>695420</v>
          </cell>
          <cell r="S6">
            <v>4.97</v>
          </cell>
        </row>
        <row r="7">
          <cell r="A7">
            <v>391.2</v>
          </cell>
          <cell r="B7" t="str">
            <v xml:space="preserve">       </v>
          </cell>
          <cell r="C7">
            <v>5</v>
          </cell>
          <cell r="D7" t="str">
            <v xml:space="preserve">SQ   </v>
          </cell>
          <cell r="E7">
            <v>0</v>
          </cell>
          <cell r="F7">
            <v>18255386.489999998</v>
          </cell>
          <cell r="G7">
            <v>6365326</v>
          </cell>
          <cell r="H7">
            <v>11890060</v>
          </cell>
          <cell r="I7">
            <v>3188137</v>
          </cell>
          <cell r="J7">
            <v>17.46</v>
          </cell>
          <cell r="K7">
            <v>3.7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34.9</v>
          </cell>
          <cell r="P7">
            <v>1.7</v>
          </cell>
          <cell r="Q7">
            <v>6216720</v>
          </cell>
          <cell r="R7">
            <v>3509962</v>
          </cell>
          <cell r="S7">
            <v>19.23</v>
          </cell>
        </row>
        <row r="8">
          <cell r="A8">
            <v>392</v>
          </cell>
          <cell r="B8" t="str">
            <v xml:space="preserve">       </v>
          </cell>
          <cell r="C8">
            <v>14</v>
          </cell>
          <cell r="D8" t="str">
            <v xml:space="preserve">L1   </v>
          </cell>
          <cell r="E8">
            <v>8</v>
          </cell>
          <cell r="F8">
            <v>792444.15</v>
          </cell>
          <cell r="G8">
            <v>240575</v>
          </cell>
          <cell r="H8">
            <v>488472</v>
          </cell>
          <cell r="I8">
            <v>75448</v>
          </cell>
          <cell r="J8">
            <v>9.52</v>
          </cell>
          <cell r="K8">
            <v>6.5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30.4</v>
          </cell>
          <cell r="P8">
            <v>14</v>
          </cell>
          <cell r="Q8">
            <v>345882</v>
          </cell>
          <cell r="R8">
            <v>52054</v>
          </cell>
          <cell r="S8">
            <v>6.57</v>
          </cell>
        </row>
        <row r="9">
          <cell r="A9">
            <v>394</v>
          </cell>
          <cell r="B9" t="str">
            <v xml:space="preserve">       </v>
          </cell>
          <cell r="C9">
            <v>25</v>
          </cell>
          <cell r="D9" t="str">
            <v xml:space="preserve">SQ   </v>
          </cell>
          <cell r="E9">
            <v>0</v>
          </cell>
          <cell r="F9">
            <v>827801.41</v>
          </cell>
          <cell r="G9">
            <v>661555</v>
          </cell>
          <cell r="H9">
            <v>166246</v>
          </cell>
          <cell r="I9">
            <v>20555</v>
          </cell>
          <cell r="J9">
            <v>2.48</v>
          </cell>
          <cell r="K9">
            <v>8.1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79.900000000000006</v>
          </cell>
          <cell r="P9">
            <v>18.600000000000001</v>
          </cell>
          <cell r="Q9">
            <v>614860</v>
          </cell>
          <cell r="R9">
            <v>30655</v>
          </cell>
          <cell r="S9">
            <v>3.7</v>
          </cell>
        </row>
        <row r="10">
          <cell r="A10">
            <v>396</v>
          </cell>
          <cell r="B10" t="str">
            <v xml:space="preserve">       </v>
          </cell>
          <cell r="C10">
            <v>14</v>
          </cell>
          <cell r="D10" t="str">
            <v xml:space="preserve">R1.5 </v>
          </cell>
          <cell r="E10">
            <v>8</v>
          </cell>
          <cell r="F10">
            <v>151905.76999999999</v>
          </cell>
          <cell r="G10">
            <v>74900</v>
          </cell>
          <cell r="H10">
            <v>64853</v>
          </cell>
          <cell r="I10">
            <v>7555</v>
          </cell>
          <cell r="J10">
            <v>4.97</v>
          </cell>
          <cell r="K10">
            <v>8.6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49.3</v>
          </cell>
          <cell r="P10">
            <v>7.2</v>
          </cell>
          <cell r="Q10">
            <v>54549</v>
          </cell>
          <cell r="R10">
            <v>9978</v>
          </cell>
          <cell r="S10">
            <v>6.57</v>
          </cell>
        </row>
        <row r="11">
          <cell r="A11">
            <v>397</v>
          </cell>
          <cell r="B11" t="str">
            <v xml:space="preserve">       </v>
          </cell>
          <cell r="C11">
            <v>15</v>
          </cell>
          <cell r="D11" t="str">
            <v xml:space="preserve">SQ   </v>
          </cell>
          <cell r="E11">
            <v>0</v>
          </cell>
          <cell r="F11">
            <v>9955089.2799999993</v>
          </cell>
          <cell r="G11">
            <v>1847407</v>
          </cell>
          <cell r="H11">
            <v>8107680</v>
          </cell>
          <cell r="I11">
            <v>821706</v>
          </cell>
          <cell r="J11">
            <v>8.25</v>
          </cell>
          <cell r="K11">
            <v>9.9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18.600000000000001</v>
          </cell>
          <cell r="P11">
            <v>4.0999999999999996</v>
          </cell>
          <cell r="Q11">
            <v>2716246</v>
          </cell>
          <cell r="R11">
            <v>659800</v>
          </cell>
          <cell r="S11">
            <v>6.63</v>
          </cell>
        </row>
        <row r="12">
          <cell r="A12">
            <v>398</v>
          </cell>
          <cell r="B12" t="str">
            <v xml:space="preserve">       </v>
          </cell>
          <cell r="C12">
            <v>20</v>
          </cell>
          <cell r="D12" t="str">
            <v xml:space="preserve">SQ   </v>
          </cell>
          <cell r="E12">
            <v>0</v>
          </cell>
          <cell r="F12">
            <v>25780.91</v>
          </cell>
          <cell r="G12">
            <v>0</v>
          </cell>
          <cell r="H12">
            <v>25781</v>
          </cell>
          <cell r="I12">
            <v>1507</v>
          </cell>
          <cell r="J12">
            <v>5.85</v>
          </cell>
          <cell r="K12">
            <v>17.100000000000001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0</v>
          </cell>
          <cell r="P12">
            <v>1.6</v>
          </cell>
          <cell r="Q12">
            <v>1999</v>
          </cell>
          <cell r="R12">
            <v>1289</v>
          </cell>
          <cell r="S12">
            <v>5</v>
          </cell>
        </row>
        <row r="13">
          <cell r="A13" t="str">
            <v>_x001A_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over Page"/>
      <sheetName val="Rev Req"/>
      <sheetName val="B 1"/>
      <sheetName val="B  2"/>
      <sheetName val="RB Adj"/>
      <sheetName val="E CWC"/>
      <sheetName val="F 1"/>
      <sheetName val="H  1"/>
      <sheetName val="H   2"/>
      <sheetName val="H Adj"/>
      <sheetName val="I 1 Depreciation"/>
      <sheetName val="J 1"/>
      <sheetName val="J 2 Revised Rate"/>
      <sheetName val="J 3"/>
      <sheetName val="J 4"/>
      <sheetName val="Not Filed Summary"/>
      <sheetName val="Not Filed Equity Method Inc Tax"/>
      <sheetName val="Index:H Adj"/>
    </sheetNames>
    <sheetDataSet>
      <sheetData sheetId="0"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 t="str">
            <v>Final Order  Revenue Requirement</v>
          </cell>
        </row>
        <row r="14">
          <cell r="B14" t="str">
            <v>Final Order Pro Forma Rate Base</v>
          </cell>
        </row>
        <row r="15">
          <cell r="B15" t="str">
            <v>Final Order Adjustments to Rate Base</v>
          </cell>
        </row>
        <row r="16">
          <cell r="B16" t="str">
            <v>Explanation of Final Order Adjustments to Rate Base</v>
          </cell>
        </row>
        <row r="17">
          <cell r="B17" t="str">
            <v>Final Order Cash Working Capital</v>
          </cell>
        </row>
        <row r="18">
          <cell r="B18" t="str">
            <v>Final Order Capital Structure</v>
          </cell>
        </row>
        <row r="19">
          <cell r="B19" t="str">
            <v>Final Order Pro Forma Operating Income Statement</v>
          </cell>
        </row>
        <row r="20">
          <cell r="B20" t="str">
            <v>Final Order Operating Income Statement Adjustments</v>
          </cell>
        </row>
        <row r="21">
          <cell r="B21" t="str">
            <v>Explanation of Final Order Adjustments to the Operating Income Statement</v>
          </cell>
        </row>
        <row r="22">
          <cell r="B22" t="str">
            <v>Final Order Depreciation Rates and Expense</v>
          </cell>
        </row>
        <row r="23">
          <cell r="B23" t="str">
            <v>Final Order Pro Forma Calculation of Taxable Income 35% Federal Income Tax Rate</v>
          </cell>
        </row>
        <row r="24">
          <cell r="B24" t="str">
            <v>Final Order Pro Forma Calculation of Taxable Income 21% Federal Income Tax Rate</v>
          </cell>
        </row>
        <row r="25">
          <cell r="B25" t="str">
            <v>Final Order Interest Synchronization Calculation</v>
          </cell>
        </row>
        <row r="26">
          <cell r="B26" t="str">
            <v>Final Order Adjustments to Current Income Tax Expense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ntrols"/>
      <sheetName val="Reserve"/>
      <sheetName val="Deprate"/>
      <sheetName val="Existing Rates"/>
    </sheetNames>
    <sheetDataSet>
      <sheetData sheetId="0"/>
      <sheetData sheetId="1"/>
      <sheetData sheetId="2">
        <row r="5">
          <cell r="A5">
            <v>303</v>
          </cell>
          <cell r="B5" t="str">
            <v>Gas Intangible</v>
          </cell>
          <cell r="C5">
            <v>144535</v>
          </cell>
          <cell r="D5">
            <v>14472.17</v>
          </cell>
          <cell r="E5">
            <v>0</v>
          </cell>
          <cell r="F5">
            <v>0</v>
          </cell>
          <cell r="G5">
            <v>159007.17000000001</v>
          </cell>
        </row>
        <row r="6">
          <cell r="A6">
            <v>0</v>
          </cell>
          <cell r="B6" t="str">
            <v>TOTAL INTANGIBLE PLANT</v>
          </cell>
          <cell r="C6">
            <v>144535</v>
          </cell>
          <cell r="D6">
            <v>14472.17</v>
          </cell>
          <cell r="E6">
            <v>0</v>
          </cell>
          <cell r="F6">
            <v>0</v>
          </cell>
          <cell r="G6">
            <v>159007.17000000001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0</v>
          </cell>
          <cell r="B8" t="str">
            <v>DISTRIBUTION PLANT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374.1</v>
          </cell>
          <cell r="B9" t="str">
            <v>Land</v>
          </cell>
          <cell r="C9">
            <v>3098.4</v>
          </cell>
          <cell r="D9">
            <v>0</v>
          </cell>
          <cell r="E9">
            <v>0</v>
          </cell>
          <cell r="F9">
            <v>-3098.4</v>
          </cell>
          <cell r="G9">
            <v>0</v>
          </cell>
        </row>
        <row r="10">
          <cell r="A10">
            <v>374.2</v>
          </cell>
          <cell r="B10" t="str">
            <v>Land Rights</v>
          </cell>
          <cell r="C10">
            <v>76474.009999999995</v>
          </cell>
          <cell r="D10">
            <v>4639.8</v>
          </cell>
          <cell r="E10">
            <v>0</v>
          </cell>
          <cell r="F10">
            <v>3098.4</v>
          </cell>
          <cell r="G10">
            <v>84212.209999999992</v>
          </cell>
        </row>
        <row r="11">
          <cell r="A11">
            <v>375</v>
          </cell>
          <cell r="B11" t="str">
            <v>Structures &amp; Improvements</v>
          </cell>
          <cell r="C11">
            <v>785276.85</v>
          </cell>
          <cell r="D11">
            <v>73820.820000000007</v>
          </cell>
          <cell r="E11">
            <v>0</v>
          </cell>
          <cell r="F11">
            <v>0</v>
          </cell>
          <cell r="G11">
            <v>859097.66999999993</v>
          </cell>
        </row>
        <row r="12">
          <cell r="A12">
            <v>376</v>
          </cell>
          <cell r="B12" t="str">
            <v>Mains</v>
          </cell>
          <cell r="C12">
            <v>43368717.909999996</v>
          </cell>
          <cell r="D12">
            <v>2583189.89</v>
          </cell>
          <cell r="E12">
            <v>-206299.83000000002</v>
          </cell>
          <cell r="F12">
            <v>0</v>
          </cell>
          <cell r="G12">
            <v>45745607.969999999</v>
          </cell>
        </row>
        <row r="13">
          <cell r="A13">
            <v>376</v>
          </cell>
          <cell r="B13" t="str">
            <v>Gas Mains Encroachment</v>
          </cell>
          <cell r="C13">
            <v>97796.77</v>
          </cell>
          <cell r="D13">
            <v>8119.2</v>
          </cell>
          <cell r="E13">
            <v>0</v>
          </cell>
          <cell r="F13">
            <v>0</v>
          </cell>
          <cell r="G13">
            <v>105915.97</v>
          </cell>
        </row>
        <row r="14">
          <cell r="A14">
            <v>376</v>
          </cell>
          <cell r="B14" t="str">
            <v>CWIP Property Taxes</v>
          </cell>
          <cell r="C14">
            <v>561106.71</v>
          </cell>
          <cell r="D14">
            <v>42053.97</v>
          </cell>
          <cell r="E14">
            <v>0</v>
          </cell>
          <cell r="F14">
            <v>0</v>
          </cell>
          <cell r="G14">
            <v>603160.67999999993</v>
          </cell>
        </row>
        <row r="15">
          <cell r="A15">
            <v>377</v>
          </cell>
          <cell r="B15" t="str">
            <v>Compressor Station Equipment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378</v>
          </cell>
          <cell r="B16" t="str">
            <v>Meas &amp; Reg Equipment General</v>
          </cell>
          <cell r="C16">
            <v>754174.49</v>
          </cell>
          <cell r="D16">
            <v>39329.769999999997</v>
          </cell>
          <cell r="E16">
            <v>-189806.52</v>
          </cell>
          <cell r="F16">
            <v>0</v>
          </cell>
          <cell r="G16">
            <v>603697.74</v>
          </cell>
        </row>
        <row r="17">
          <cell r="A17">
            <v>379</v>
          </cell>
          <cell r="B17" t="str">
            <v>Meas &amp; Reg Equipment City Gate</v>
          </cell>
          <cell r="C17">
            <v>532471.69999999995</v>
          </cell>
          <cell r="D17">
            <v>41154.959999999999</v>
          </cell>
          <cell r="E17">
            <v>-28478.46</v>
          </cell>
          <cell r="F17">
            <v>0</v>
          </cell>
          <cell r="G17">
            <v>545148.19999999995</v>
          </cell>
        </row>
        <row r="18">
          <cell r="A18">
            <v>380</v>
          </cell>
          <cell r="B18" t="str">
            <v>Services</v>
          </cell>
          <cell r="C18">
            <v>46241373.359999999</v>
          </cell>
          <cell r="D18">
            <v>2885598.68</v>
          </cell>
          <cell r="E18">
            <v>-233261.37</v>
          </cell>
          <cell r="F18">
            <v>0</v>
          </cell>
          <cell r="G18">
            <v>48893710.670000002</v>
          </cell>
        </row>
        <row r="19">
          <cell r="A19">
            <v>381</v>
          </cell>
          <cell r="B19" t="str">
            <v>Meters</v>
          </cell>
          <cell r="C19">
            <v>6950556.46</v>
          </cell>
          <cell r="D19">
            <v>1022319.1</v>
          </cell>
          <cell r="E19">
            <v>-64086.73</v>
          </cell>
          <cell r="F19">
            <v>0</v>
          </cell>
          <cell r="G19">
            <v>7908788.8299999991</v>
          </cell>
        </row>
        <row r="20">
          <cell r="A20">
            <v>382</v>
          </cell>
          <cell r="B20" t="str">
            <v>Meter Installations</v>
          </cell>
          <cell r="C20">
            <v>1544715.98</v>
          </cell>
          <cell r="D20">
            <v>52529.64</v>
          </cell>
          <cell r="E20">
            <v>0</v>
          </cell>
          <cell r="F20">
            <v>0</v>
          </cell>
          <cell r="G20">
            <v>1597245.6199999999</v>
          </cell>
        </row>
        <row r="21">
          <cell r="A21">
            <v>383</v>
          </cell>
          <cell r="B21" t="str">
            <v>House Regulators</v>
          </cell>
          <cell r="C21">
            <v>1562759.72</v>
          </cell>
          <cell r="D21">
            <v>88868.3</v>
          </cell>
          <cell r="E21">
            <v>0</v>
          </cell>
          <cell r="F21">
            <v>0</v>
          </cell>
          <cell r="G21">
            <v>1651628.02</v>
          </cell>
        </row>
        <row r="22">
          <cell r="A22">
            <v>384</v>
          </cell>
          <cell r="B22" t="str">
            <v>House Regulators Installations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385</v>
          </cell>
          <cell r="B23" t="str">
            <v>Ind Meas &amp; Reg Station Equipment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386</v>
          </cell>
          <cell r="B24" t="str">
            <v>Other Property on Customer Premises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387</v>
          </cell>
          <cell r="B25" t="str">
            <v>Other Equipment</v>
          </cell>
          <cell r="C25">
            <v>2800.45</v>
          </cell>
          <cell r="D25">
            <v>0</v>
          </cell>
          <cell r="E25">
            <v>-2800.45</v>
          </cell>
          <cell r="F25">
            <v>0</v>
          </cell>
          <cell r="G25">
            <v>0</v>
          </cell>
        </row>
        <row r="26">
          <cell r="A26">
            <v>0</v>
          </cell>
          <cell r="B26" t="str">
            <v>TOTAL DISTRIBUTION PLANT</v>
          </cell>
          <cell r="C26">
            <v>102481322.81</v>
          </cell>
          <cell r="D26">
            <v>6841624.1299999999</v>
          </cell>
          <cell r="E26">
            <v>-724733.35999999987</v>
          </cell>
          <cell r="F26">
            <v>0</v>
          </cell>
          <cell r="G26">
            <v>108598213.58000001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0</v>
          </cell>
          <cell r="B28" t="str">
            <v>GENERAL PLANT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389</v>
          </cell>
          <cell r="B29" t="str">
            <v>Land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0</v>
          </cell>
          <cell r="B30" t="str">
            <v>Land Rights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390</v>
          </cell>
          <cell r="B31" t="str">
            <v>Structures &amp; Improvements</v>
          </cell>
          <cell r="C31">
            <v>124471.48</v>
          </cell>
          <cell r="D31">
            <v>7707.48</v>
          </cell>
          <cell r="E31">
            <v>0</v>
          </cell>
          <cell r="F31">
            <v>0</v>
          </cell>
          <cell r="G31">
            <v>132178.96</v>
          </cell>
        </row>
        <row r="32">
          <cell r="A32">
            <v>391.1</v>
          </cell>
          <cell r="B32" t="str">
            <v>Gas Office Furn &amp; Eq</v>
          </cell>
          <cell r="C32">
            <v>700.55</v>
          </cell>
          <cell r="D32">
            <v>332.76</v>
          </cell>
          <cell r="E32">
            <v>0</v>
          </cell>
          <cell r="F32">
            <v>0</v>
          </cell>
          <cell r="G32">
            <v>1033.31</v>
          </cell>
        </row>
        <row r="33">
          <cell r="A33">
            <v>391.2</v>
          </cell>
          <cell r="B33" t="str">
            <v>Gas Computers</v>
          </cell>
          <cell r="C33">
            <v>6588.22</v>
          </cell>
          <cell r="D33">
            <v>0</v>
          </cell>
          <cell r="E33">
            <v>0</v>
          </cell>
          <cell r="F33">
            <v>0</v>
          </cell>
          <cell r="G33">
            <v>6588.22</v>
          </cell>
        </row>
        <row r="34">
          <cell r="A34">
            <v>392</v>
          </cell>
          <cell r="B34" t="str">
            <v>Transportation Equipment</v>
          </cell>
          <cell r="C34">
            <v>-351522.03000000009</v>
          </cell>
          <cell r="D34">
            <v>33482.130000000005</v>
          </cell>
          <cell r="E34">
            <v>-2789.4199999999983</v>
          </cell>
          <cell r="F34">
            <v>540353.35000000009</v>
          </cell>
          <cell r="G34">
            <v>219524.03000000003</v>
          </cell>
        </row>
        <row r="35">
          <cell r="A35">
            <v>393</v>
          </cell>
          <cell r="B35" t="str">
            <v>Stores Equipment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>
            <v>394</v>
          </cell>
          <cell r="B36" t="str">
            <v>Tools, Shop &amp; Garage Equipment</v>
          </cell>
          <cell r="C36">
            <v>134755.82999999999</v>
          </cell>
          <cell r="D36">
            <v>8851.34</v>
          </cell>
          <cell r="E36">
            <v>-1088.53</v>
          </cell>
          <cell r="F36">
            <v>0</v>
          </cell>
          <cell r="G36">
            <v>142518.63999999998</v>
          </cell>
        </row>
        <row r="37">
          <cell r="A37">
            <v>395</v>
          </cell>
          <cell r="B37" t="str">
            <v>Laboratory Equipment</v>
          </cell>
          <cell r="C37">
            <v>6592.73</v>
          </cell>
          <cell r="D37">
            <v>2759.4</v>
          </cell>
          <cell r="E37">
            <v>0</v>
          </cell>
          <cell r="F37">
            <v>0</v>
          </cell>
          <cell r="G37">
            <v>9352.1299999999992</v>
          </cell>
        </row>
        <row r="38">
          <cell r="A38">
            <v>396</v>
          </cell>
          <cell r="B38" t="str">
            <v>Power-Operated Equipment</v>
          </cell>
          <cell r="C38">
            <v>51761.38</v>
          </cell>
          <cell r="D38">
            <v>9812.2800000000007</v>
          </cell>
          <cell r="E38">
            <v>0</v>
          </cell>
          <cell r="F38">
            <v>-25725.5</v>
          </cell>
          <cell r="G38">
            <v>35848.159999999996</v>
          </cell>
        </row>
        <row r="39">
          <cell r="A39">
            <v>397</v>
          </cell>
          <cell r="B39" t="str">
            <v>Communications Equipment</v>
          </cell>
          <cell r="C39">
            <v>76713.649999999994</v>
          </cell>
          <cell r="D39">
            <v>33741.480000000003</v>
          </cell>
          <cell r="E39">
            <v>0</v>
          </cell>
          <cell r="F39">
            <v>0</v>
          </cell>
          <cell r="G39">
            <v>110455.13</v>
          </cell>
        </row>
        <row r="40">
          <cell r="A40">
            <v>398</v>
          </cell>
          <cell r="B40" t="str">
            <v>Miscellaneous Equipment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0</v>
          </cell>
          <cell r="B41" t="str">
            <v>TOTAL GENERAL PLANT</v>
          </cell>
          <cell r="C41">
            <v>50061.809999999889</v>
          </cell>
          <cell r="D41">
            <v>96686.87000000001</v>
          </cell>
          <cell r="E41">
            <v>-3877.949999999998</v>
          </cell>
          <cell r="F41">
            <v>514627.85000000009</v>
          </cell>
          <cell r="G41">
            <v>657498.58000000007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0</v>
          </cell>
          <cell r="B44" t="str">
            <v>TOTAL GAS PLANT</v>
          </cell>
          <cell r="C44">
            <v>102675919.62</v>
          </cell>
          <cell r="D44">
            <v>6952783.1699999999</v>
          </cell>
          <cell r="E44">
            <v>-728611.30999999982</v>
          </cell>
          <cell r="F44">
            <v>514627.85000000009</v>
          </cell>
          <cell r="G44">
            <v>109414719.33000001</v>
          </cell>
        </row>
      </sheetData>
      <sheetData sheetId="3">
        <row r="1">
          <cell r="A1" t="str">
            <v xml:space="preserve"> ACCT  GROUP        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ntrols"/>
      <sheetName val="Reserve"/>
      <sheetName val="Deprate"/>
      <sheetName val="Existing Rates"/>
    </sheetNames>
    <sheetDataSet>
      <sheetData sheetId="0"/>
      <sheetData sheetId="1"/>
      <sheetData sheetId="2">
        <row r="5">
          <cell r="A5">
            <v>303</v>
          </cell>
          <cell r="B5" t="str">
            <v>Gas Intangible</v>
          </cell>
          <cell r="C5">
            <v>144535</v>
          </cell>
          <cell r="D5">
            <v>14472.17</v>
          </cell>
          <cell r="E5">
            <v>0</v>
          </cell>
          <cell r="F5">
            <v>0</v>
          </cell>
          <cell r="G5">
            <v>159007.17000000001</v>
          </cell>
        </row>
        <row r="6">
          <cell r="A6">
            <v>0</v>
          </cell>
          <cell r="B6" t="str">
            <v>TOTAL INTANGIBLE PLANT</v>
          </cell>
          <cell r="C6">
            <v>144535</v>
          </cell>
          <cell r="D6">
            <v>14472.17</v>
          </cell>
          <cell r="E6">
            <v>0</v>
          </cell>
          <cell r="F6">
            <v>0</v>
          </cell>
          <cell r="G6">
            <v>159007.17000000001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0</v>
          </cell>
          <cell r="B8" t="str">
            <v>DISTRIBUTION PLANT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374.1</v>
          </cell>
          <cell r="B9" t="str">
            <v>Land</v>
          </cell>
          <cell r="C9">
            <v>3098.4</v>
          </cell>
          <cell r="D9">
            <v>0</v>
          </cell>
          <cell r="E9">
            <v>0</v>
          </cell>
          <cell r="F9">
            <v>-3098.4</v>
          </cell>
          <cell r="G9">
            <v>0</v>
          </cell>
        </row>
        <row r="10">
          <cell r="A10">
            <v>374.2</v>
          </cell>
          <cell r="B10" t="str">
            <v>Land Rights</v>
          </cell>
          <cell r="C10">
            <v>76474.009999999995</v>
          </cell>
          <cell r="D10">
            <v>4639.8</v>
          </cell>
          <cell r="E10">
            <v>0</v>
          </cell>
          <cell r="F10">
            <v>3098.4</v>
          </cell>
          <cell r="G10">
            <v>84212.209999999992</v>
          </cell>
        </row>
        <row r="11">
          <cell r="A11">
            <v>375</v>
          </cell>
          <cell r="B11" t="str">
            <v>Structures &amp; Improvements</v>
          </cell>
          <cell r="C11">
            <v>785276.85</v>
          </cell>
          <cell r="D11">
            <v>73820.820000000007</v>
          </cell>
          <cell r="E11">
            <v>0</v>
          </cell>
          <cell r="F11">
            <v>0</v>
          </cell>
          <cell r="G11">
            <v>859097.66999999993</v>
          </cell>
        </row>
        <row r="12">
          <cell r="A12">
            <v>376</v>
          </cell>
          <cell r="B12" t="str">
            <v>Mains</v>
          </cell>
          <cell r="C12">
            <v>43368717.909999996</v>
          </cell>
          <cell r="D12">
            <v>2583189.89</v>
          </cell>
          <cell r="E12">
            <v>-206299.83000000002</v>
          </cell>
          <cell r="F12">
            <v>0</v>
          </cell>
          <cell r="G12">
            <v>45745607.969999999</v>
          </cell>
        </row>
        <row r="13">
          <cell r="A13">
            <v>376</v>
          </cell>
          <cell r="B13" t="str">
            <v>Gas Mains Encroachment</v>
          </cell>
          <cell r="C13">
            <v>97796.77</v>
          </cell>
          <cell r="D13">
            <v>8119.2</v>
          </cell>
          <cell r="E13">
            <v>0</v>
          </cell>
          <cell r="F13">
            <v>0</v>
          </cell>
          <cell r="G13">
            <v>105915.97</v>
          </cell>
        </row>
        <row r="14">
          <cell r="A14">
            <v>376</v>
          </cell>
          <cell r="B14" t="str">
            <v>CWIP Property Taxes</v>
          </cell>
          <cell r="C14">
            <v>561106.71</v>
          </cell>
          <cell r="D14">
            <v>42053.97</v>
          </cell>
          <cell r="E14">
            <v>0</v>
          </cell>
          <cell r="F14">
            <v>0</v>
          </cell>
          <cell r="G14">
            <v>603160.67999999993</v>
          </cell>
        </row>
        <row r="15">
          <cell r="A15">
            <v>377</v>
          </cell>
          <cell r="B15" t="str">
            <v>Compressor Station Equipment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378</v>
          </cell>
          <cell r="B16" t="str">
            <v>Meas &amp; Reg Equipment General</v>
          </cell>
          <cell r="C16">
            <v>754174.49</v>
          </cell>
          <cell r="D16">
            <v>39329.769999999997</v>
          </cell>
          <cell r="E16">
            <v>-189806.52</v>
          </cell>
          <cell r="F16">
            <v>0</v>
          </cell>
          <cell r="G16">
            <v>603697.74</v>
          </cell>
        </row>
        <row r="17">
          <cell r="A17">
            <v>379</v>
          </cell>
          <cell r="B17" t="str">
            <v>Meas &amp; Reg Equipment City Gate</v>
          </cell>
          <cell r="C17">
            <v>532471.69999999995</v>
          </cell>
          <cell r="D17">
            <v>41154.959999999999</v>
          </cell>
          <cell r="E17">
            <v>-28478.46</v>
          </cell>
          <cell r="F17">
            <v>0</v>
          </cell>
          <cell r="G17">
            <v>545148.19999999995</v>
          </cell>
        </row>
        <row r="18">
          <cell r="A18">
            <v>380</v>
          </cell>
          <cell r="B18" t="str">
            <v>Services</v>
          </cell>
          <cell r="C18">
            <v>46241373.359999999</v>
          </cell>
          <cell r="D18">
            <v>2885598.68</v>
          </cell>
          <cell r="E18">
            <v>-233261.37</v>
          </cell>
          <cell r="F18">
            <v>0</v>
          </cell>
          <cell r="G18">
            <v>48893710.670000002</v>
          </cell>
        </row>
        <row r="19">
          <cell r="A19">
            <v>381</v>
          </cell>
          <cell r="B19" t="str">
            <v>Meters</v>
          </cell>
          <cell r="C19">
            <v>6950556.46</v>
          </cell>
          <cell r="D19">
            <v>1022319.1</v>
          </cell>
          <cell r="E19">
            <v>-64086.73</v>
          </cell>
          <cell r="F19">
            <v>0</v>
          </cell>
          <cell r="G19">
            <v>7908788.8299999991</v>
          </cell>
        </row>
        <row r="20">
          <cell r="A20">
            <v>382</v>
          </cell>
          <cell r="B20" t="str">
            <v>Meter Installations</v>
          </cell>
          <cell r="C20">
            <v>1544715.98</v>
          </cell>
          <cell r="D20">
            <v>52529.64</v>
          </cell>
          <cell r="E20">
            <v>0</v>
          </cell>
          <cell r="F20">
            <v>0</v>
          </cell>
          <cell r="G20">
            <v>1597245.6199999999</v>
          </cell>
        </row>
        <row r="21">
          <cell r="A21">
            <v>383</v>
          </cell>
          <cell r="B21" t="str">
            <v>House Regulators</v>
          </cell>
          <cell r="C21">
            <v>1562759.72</v>
          </cell>
          <cell r="D21">
            <v>88868.3</v>
          </cell>
          <cell r="E21">
            <v>0</v>
          </cell>
          <cell r="F21">
            <v>0</v>
          </cell>
          <cell r="G21">
            <v>1651628.02</v>
          </cell>
        </row>
        <row r="22">
          <cell r="A22">
            <v>384</v>
          </cell>
          <cell r="B22" t="str">
            <v>House Regulators Installations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385</v>
          </cell>
          <cell r="B23" t="str">
            <v>Ind Meas &amp; Reg Station Equipment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386</v>
          </cell>
          <cell r="B24" t="str">
            <v>Other Property on Customer Premises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387</v>
          </cell>
          <cell r="B25" t="str">
            <v>Other Equipment</v>
          </cell>
          <cell r="C25">
            <v>2800.45</v>
          </cell>
          <cell r="D25">
            <v>0</v>
          </cell>
          <cell r="E25">
            <v>-2800.45</v>
          </cell>
          <cell r="F25">
            <v>0</v>
          </cell>
          <cell r="G25">
            <v>0</v>
          </cell>
        </row>
        <row r="26">
          <cell r="A26">
            <v>0</v>
          </cell>
          <cell r="B26" t="str">
            <v>TOTAL DISTRIBUTION PLANT</v>
          </cell>
          <cell r="C26">
            <v>102481322.81</v>
          </cell>
          <cell r="D26">
            <v>6841624.1299999999</v>
          </cell>
          <cell r="E26">
            <v>-724733.35999999987</v>
          </cell>
          <cell r="F26">
            <v>0</v>
          </cell>
          <cell r="G26">
            <v>108598213.58000001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0</v>
          </cell>
          <cell r="B28" t="str">
            <v>GENERAL PLANT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389</v>
          </cell>
          <cell r="B29" t="str">
            <v>Land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0</v>
          </cell>
          <cell r="B30" t="str">
            <v>Land Rights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390</v>
          </cell>
          <cell r="B31" t="str">
            <v>Structures &amp; Improvements</v>
          </cell>
          <cell r="C31">
            <v>124471.48</v>
          </cell>
          <cell r="D31">
            <v>7707.48</v>
          </cell>
          <cell r="E31">
            <v>0</v>
          </cell>
          <cell r="F31">
            <v>0</v>
          </cell>
          <cell r="G31">
            <v>132178.96</v>
          </cell>
        </row>
        <row r="32">
          <cell r="A32">
            <v>391.1</v>
          </cell>
          <cell r="B32" t="str">
            <v>Gas Office Furn &amp; Eq</v>
          </cell>
          <cell r="C32">
            <v>700.55</v>
          </cell>
          <cell r="D32">
            <v>332.76</v>
          </cell>
          <cell r="E32">
            <v>0</v>
          </cell>
          <cell r="F32">
            <v>0</v>
          </cell>
          <cell r="G32">
            <v>1033.31</v>
          </cell>
        </row>
        <row r="33">
          <cell r="A33">
            <v>391.2</v>
          </cell>
          <cell r="B33" t="str">
            <v>Gas Computers</v>
          </cell>
          <cell r="C33">
            <v>6588.22</v>
          </cell>
          <cell r="D33">
            <v>0</v>
          </cell>
          <cell r="E33">
            <v>0</v>
          </cell>
          <cell r="F33">
            <v>0</v>
          </cell>
          <cell r="G33">
            <v>6588.22</v>
          </cell>
        </row>
        <row r="34">
          <cell r="A34">
            <v>392</v>
          </cell>
          <cell r="B34" t="str">
            <v>Transportation Equipment</v>
          </cell>
          <cell r="C34">
            <v>-351522.03000000009</v>
          </cell>
          <cell r="D34">
            <v>33482.130000000005</v>
          </cell>
          <cell r="E34">
            <v>-2789.4199999999983</v>
          </cell>
          <cell r="F34">
            <v>540353.35000000009</v>
          </cell>
          <cell r="G34">
            <v>219524.03000000003</v>
          </cell>
        </row>
        <row r="35">
          <cell r="A35">
            <v>393</v>
          </cell>
          <cell r="B35" t="str">
            <v>Stores Equipment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>
            <v>394</v>
          </cell>
          <cell r="B36" t="str">
            <v>Tools, Shop &amp; Garage Equipment</v>
          </cell>
          <cell r="C36">
            <v>134755.82999999999</v>
          </cell>
          <cell r="D36">
            <v>8851.34</v>
          </cell>
          <cell r="E36">
            <v>-1088.53</v>
          </cell>
          <cell r="F36">
            <v>0</v>
          </cell>
          <cell r="G36">
            <v>142518.63999999998</v>
          </cell>
        </row>
        <row r="37">
          <cell r="A37">
            <v>395</v>
          </cell>
          <cell r="B37" t="str">
            <v>Laboratory Equipment</v>
          </cell>
          <cell r="C37">
            <v>6592.73</v>
          </cell>
          <cell r="D37">
            <v>2759.4</v>
          </cell>
          <cell r="E37">
            <v>0</v>
          </cell>
          <cell r="F37">
            <v>0</v>
          </cell>
          <cell r="G37">
            <v>9352.1299999999992</v>
          </cell>
        </row>
        <row r="38">
          <cell r="A38">
            <v>396</v>
          </cell>
          <cell r="B38" t="str">
            <v>Power-Operated Equipment</v>
          </cell>
          <cell r="C38">
            <v>51761.38</v>
          </cell>
          <cell r="D38">
            <v>9812.2800000000007</v>
          </cell>
          <cell r="E38">
            <v>0</v>
          </cell>
          <cell r="F38">
            <v>-25725.5</v>
          </cell>
          <cell r="G38">
            <v>35848.159999999996</v>
          </cell>
        </row>
        <row r="39">
          <cell r="A39">
            <v>397</v>
          </cell>
          <cell r="B39" t="str">
            <v>Communications Equipment</v>
          </cell>
          <cell r="C39">
            <v>76713.649999999994</v>
          </cell>
          <cell r="D39">
            <v>33741.480000000003</v>
          </cell>
          <cell r="E39">
            <v>0</v>
          </cell>
          <cell r="F39">
            <v>0</v>
          </cell>
          <cell r="G39">
            <v>110455.13</v>
          </cell>
        </row>
        <row r="40">
          <cell r="A40">
            <v>398</v>
          </cell>
          <cell r="B40" t="str">
            <v>Miscellaneous Equipment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0</v>
          </cell>
          <cell r="B41" t="str">
            <v>TOTAL GENERAL PLANT</v>
          </cell>
          <cell r="C41">
            <v>50061.809999999889</v>
          </cell>
          <cell r="D41">
            <v>96686.87000000001</v>
          </cell>
          <cell r="E41">
            <v>-3877.949999999998</v>
          </cell>
          <cell r="F41">
            <v>514627.85000000009</v>
          </cell>
          <cell r="G41">
            <v>657498.58000000007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0</v>
          </cell>
          <cell r="B44" t="str">
            <v>TOTAL GAS PLANT</v>
          </cell>
          <cell r="C44">
            <v>102675919.62</v>
          </cell>
          <cell r="D44">
            <v>6952783.1699999999</v>
          </cell>
          <cell r="E44">
            <v>-728611.30999999982</v>
          </cell>
          <cell r="F44">
            <v>514627.85000000009</v>
          </cell>
          <cell r="G44">
            <v>109414719.33000001</v>
          </cell>
        </row>
      </sheetData>
      <sheetData sheetId="3">
        <row r="1">
          <cell r="A1" t="str">
            <v xml:space="preserve"> ACCT  GROUP        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2" tint="-0.499984740745262"/>
  </sheetPr>
  <dimension ref="A1:AE27"/>
  <sheetViews>
    <sheetView zoomScaleNormal="100" zoomScaleSheetLayoutView="80" workbookViewId="0"/>
  </sheetViews>
  <sheetFormatPr defaultRowHeight="15" x14ac:dyDescent="0.25"/>
  <cols>
    <col min="1" max="1" width="26.7109375" bestFit="1" customWidth="1"/>
    <col min="2" max="2" width="1.7109375" customWidth="1"/>
    <col min="3" max="3" width="19" bestFit="1" customWidth="1"/>
    <col min="4" max="4" width="1.7109375" customWidth="1"/>
    <col min="5" max="5" width="7.140625" bestFit="1" customWidth="1"/>
    <col min="6" max="6" width="1.7109375" customWidth="1"/>
    <col min="7" max="7" width="17.7109375" bestFit="1" customWidth="1"/>
    <col min="8" max="8" width="1.7109375" customWidth="1"/>
    <col min="9" max="9" width="7.140625" bestFit="1" customWidth="1"/>
    <col min="10" max="10" width="1.7109375" customWidth="1"/>
    <col min="11" max="11" width="17.7109375" bestFit="1" customWidth="1"/>
    <col min="12" max="12" width="1.7109375" customWidth="1"/>
    <col min="13" max="13" width="7.140625" bestFit="1" customWidth="1"/>
    <col min="14" max="14" width="1.7109375" customWidth="1"/>
    <col min="15" max="15" width="17.7109375" bestFit="1" customWidth="1"/>
    <col min="16" max="17" width="1.7109375" customWidth="1"/>
    <col min="18" max="18" width="7.85546875" bestFit="1" customWidth="1"/>
    <col min="19" max="19" width="1.7109375" customWidth="1"/>
    <col min="20" max="20" width="15.85546875" bestFit="1" customWidth="1"/>
    <col min="22" max="22" width="21.5703125" bestFit="1" customWidth="1"/>
    <col min="23" max="23" width="1.7109375" customWidth="1"/>
    <col min="24" max="24" width="17.7109375" bestFit="1" customWidth="1"/>
    <col min="25" max="25" width="1.7109375" customWidth="1"/>
    <col min="26" max="26" width="17.7109375" bestFit="1" customWidth="1"/>
    <col min="27" max="27" width="1.7109375" customWidth="1"/>
    <col min="28" max="28" width="17.7109375" bestFit="1" customWidth="1"/>
    <col min="29" max="30" width="1.7109375" customWidth="1"/>
    <col min="31" max="31" width="15.85546875" bestFit="1" customWidth="1"/>
  </cols>
  <sheetData>
    <row r="1" spans="1:3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V1" s="124" t="s">
        <v>157</v>
      </c>
    </row>
    <row r="3" spans="1:31" x14ac:dyDescent="0.25">
      <c r="A3" s="14" t="s">
        <v>25</v>
      </c>
      <c r="B3" s="14"/>
      <c r="C3" s="14" t="s">
        <v>25</v>
      </c>
      <c r="E3" s="126" t="s">
        <v>60</v>
      </c>
      <c r="F3" s="126"/>
      <c r="G3" s="126"/>
      <c r="I3" s="126" t="s">
        <v>79</v>
      </c>
      <c r="J3" s="126"/>
      <c r="K3" s="126"/>
      <c r="M3" s="126" t="s">
        <v>80</v>
      </c>
      <c r="N3" s="126"/>
      <c r="O3" s="126"/>
      <c r="P3" s="15"/>
      <c r="R3" s="126" t="s">
        <v>81</v>
      </c>
      <c r="S3" s="126"/>
      <c r="T3" s="126"/>
      <c r="V3" s="14" t="s">
        <v>25</v>
      </c>
      <c r="W3" s="14"/>
      <c r="X3" s="14" t="s">
        <v>145</v>
      </c>
      <c r="Z3" s="14" t="s">
        <v>158</v>
      </c>
      <c r="AB3" s="14" t="s">
        <v>159</v>
      </c>
      <c r="AC3" s="15"/>
      <c r="AE3" s="14" t="s">
        <v>143</v>
      </c>
    </row>
    <row r="4" spans="1:31" x14ac:dyDescent="0.25">
      <c r="A4" s="117" t="s">
        <v>63</v>
      </c>
      <c r="B4" s="14"/>
      <c r="C4" s="117">
        <v>44926</v>
      </c>
      <c r="E4" s="71" t="s">
        <v>3</v>
      </c>
      <c r="G4" s="71" t="s">
        <v>5</v>
      </c>
      <c r="I4" s="71" t="s">
        <v>3</v>
      </c>
      <c r="K4" s="71" t="s">
        <v>5</v>
      </c>
      <c r="M4" s="71" t="s">
        <v>3</v>
      </c>
      <c r="O4" s="71" t="s">
        <v>5</v>
      </c>
      <c r="P4" s="15"/>
      <c r="R4" s="118" t="s">
        <v>3</v>
      </c>
      <c r="T4" s="71" t="s">
        <v>39</v>
      </c>
      <c r="V4" s="117" t="s">
        <v>63</v>
      </c>
      <c r="W4" s="14"/>
      <c r="X4" s="71" t="s">
        <v>5</v>
      </c>
      <c r="Z4" s="71" t="s">
        <v>5</v>
      </c>
      <c r="AB4" s="71" t="s">
        <v>5</v>
      </c>
      <c r="AC4" s="15"/>
      <c r="AE4" s="71" t="s">
        <v>39</v>
      </c>
    </row>
    <row r="5" spans="1:31" x14ac:dyDescent="0.25">
      <c r="A5" s="14"/>
      <c r="B5" s="14"/>
      <c r="C5" s="14"/>
      <c r="G5" s="14"/>
      <c r="K5" s="14"/>
      <c r="O5" s="14"/>
      <c r="P5" s="15"/>
      <c r="V5" s="14"/>
      <c r="W5" s="14"/>
      <c r="X5" s="14"/>
      <c r="Z5" s="14"/>
      <c r="AB5" s="14"/>
      <c r="AC5" s="15"/>
    </row>
    <row r="6" spans="1:31" x14ac:dyDescent="0.25">
      <c r="A6" s="5" t="s">
        <v>134</v>
      </c>
      <c r="B6" s="14"/>
      <c r="C6" s="17">
        <f>'Exh. DJG-5 Detail Rate Comp'!E25</f>
        <v>57647582.899999999</v>
      </c>
      <c r="E6" s="6">
        <f>'Exh. DJG-5 Detail Rate Comp'!G25</f>
        <v>3.3814461976340728E-2</v>
      </c>
      <c r="G6" s="17">
        <f>'Exh. DJG-5 Detail Rate Comp'!I25</f>
        <v>1949322</v>
      </c>
      <c r="I6" s="6">
        <f>'Exh. DJG-5 Detail Rate Comp'!K25</f>
        <v>3.764499551983818E-2</v>
      </c>
      <c r="K6" s="17">
        <f>'Exh. DJG-5 Detail Rate Comp'!M25</f>
        <v>2170143</v>
      </c>
      <c r="M6" s="6">
        <f>'Exh. DJG-5 Detail Rate Comp'!O25</f>
        <v>3.7656553305567719E-2</v>
      </c>
      <c r="O6" s="17">
        <f>'Exh. DJG-5 Detail Rate Comp'!Q25</f>
        <v>2170809.2784109842</v>
      </c>
      <c r="P6" s="23"/>
      <c r="R6" s="69">
        <f>'Exh. DJG-5 Detail Rate Comp'!T25</f>
        <v>1.1557785729539305E-5</v>
      </c>
      <c r="T6" s="17">
        <f>'Exh. DJG-5 Detail Rate Comp'!V25</f>
        <v>666.27841098420322</v>
      </c>
      <c r="V6" s="5" t="s">
        <v>134</v>
      </c>
      <c r="W6" s="14"/>
      <c r="X6" s="17">
        <f>G6</f>
        <v>1949322</v>
      </c>
      <c r="Z6" s="17">
        <f>K6</f>
        <v>2170143</v>
      </c>
      <c r="AB6" s="17">
        <f>O6</f>
        <v>2170809.2784109842</v>
      </c>
      <c r="AC6" s="23"/>
      <c r="AE6" s="17">
        <f>T6</f>
        <v>666.27841098420322</v>
      </c>
    </row>
    <row r="7" spans="1:31" x14ac:dyDescent="0.25">
      <c r="A7" s="5" t="s">
        <v>139</v>
      </c>
      <c r="B7" s="14"/>
      <c r="C7" s="16">
        <f>'Exh. DJG-5 Detail Rate Comp'!E50</f>
        <v>256673916.45999995</v>
      </c>
      <c r="E7" s="6">
        <f>'Exh. DJG-5 Detail Rate Comp'!G50</f>
        <v>2.5245767428845198E-2</v>
      </c>
      <c r="G7" s="16">
        <f>'Exh. DJG-5 Detail Rate Comp'!I50</f>
        <v>6479930</v>
      </c>
      <c r="I7" s="6">
        <f>'Exh. DJG-5 Detail Rate Comp'!K50</f>
        <v>2.5302111291904822E-2</v>
      </c>
      <c r="K7" s="16">
        <f>'Exh. DJG-5 Detail Rate Comp'!M50</f>
        <v>6494392</v>
      </c>
      <c r="M7" s="6">
        <f>'Exh. DJG-5 Detail Rate Comp'!O50</f>
        <v>2.5207524298495484E-2</v>
      </c>
      <c r="O7" s="16">
        <f>'Exh. DJG-5 Detail Rate Comp'!Q50</f>
        <v>6470113.9859554488</v>
      </c>
      <c r="P7" s="23"/>
      <c r="R7" s="69">
        <f>'Exh. DJG-5 Detail Rate Comp'!T50</f>
        <v>-9.4586993409338099E-5</v>
      </c>
      <c r="T7" s="16">
        <f>'Exh. DJG-5 Detail Rate Comp'!V50</f>
        <v>-24278.014044551179</v>
      </c>
      <c r="V7" s="5" t="s">
        <v>139</v>
      </c>
      <c r="W7" s="14"/>
      <c r="X7" s="16">
        <f>G7</f>
        <v>6479930</v>
      </c>
      <c r="Z7" s="16">
        <f>K7</f>
        <v>6494392</v>
      </c>
      <c r="AB7" s="16">
        <f>O7</f>
        <v>6470113.9859554488</v>
      </c>
      <c r="AC7" s="23"/>
      <c r="AE7" s="16">
        <f>T7</f>
        <v>-24278.014044551179</v>
      </c>
    </row>
    <row r="8" spans="1:31" x14ac:dyDescent="0.25">
      <c r="A8" s="5" t="s">
        <v>64</v>
      </c>
      <c r="C8" s="16">
        <f>'Exh. DJG-5 Detail Rate Comp'!E76</f>
        <v>4843372385.8599987</v>
      </c>
      <c r="E8" s="6">
        <f>'Exh. DJG-5 Detail Rate Comp'!G76</f>
        <v>3.2815895483076382E-2</v>
      </c>
      <c r="G8" s="16">
        <f>'Exh. DJG-5 Detail Rate Comp'!I76</f>
        <v>158939602</v>
      </c>
      <c r="I8" s="6">
        <f>'Exh. DJG-5 Detail Rate Comp'!K76</f>
        <v>4.7373497373413058E-2</v>
      </c>
      <c r="K8" s="16">
        <f>'Exh. DJG-5 Detail Rate Comp'!M76</f>
        <v>229447489</v>
      </c>
      <c r="M8" s="6">
        <f>'Exh. DJG-5 Detail Rate Comp'!O76</f>
        <v>3.2847884064981528E-2</v>
      </c>
      <c r="O8" s="16">
        <f>'Exh. DJG-5 Detail Rate Comp'!Q76</f>
        <v>159094534.61426222</v>
      </c>
      <c r="P8" s="23"/>
      <c r="R8" s="69">
        <f>'Exh. DJG-5 Detail Rate Comp'!T76</f>
        <v>-1.452561330843153E-2</v>
      </c>
      <c r="T8" s="16">
        <f>'Exh. DJG-5 Detail Rate Comp'!V76</f>
        <v>-70352954.385737777</v>
      </c>
      <c r="V8" s="5" t="s">
        <v>64</v>
      </c>
      <c r="X8" s="16">
        <f>G8</f>
        <v>158939602</v>
      </c>
      <c r="Z8" s="16">
        <f>K8</f>
        <v>229447489</v>
      </c>
      <c r="AB8" s="16">
        <f>O8</f>
        <v>159094534.61426222</v>
      </c>
      <c r="AC8" s="23"/>
      <c r="AE8" s="16">
        <f>T8</f>
        <v>-70352954.385737777</v>
      </c>
    </row>
    <row r="9" spans="1:31" x14ac:dyDescent="0.25">
      <c r="A9" s="68" t="s">
        <v>65</v>
      </c>
      <c r="C9" s="18">
        <f>'Exh. DJG-5 Detail Rate Comp'!E91</f>
        <v>43202097.390000001</v>
      </c>
      <c r="E9" s="13">
        <f>'Exh. DJG-5 Detail Rate Comp'!G91</f>
        <v>4.5745140152789236E-2</v>
      </c>
      <c r="G9" s="18">
        <f>'Exh. DJG-5 Detail Rate Comp'!I91</f>
        <v>1976286</v>
      </c>
      <c r="I9" s="13">
        <f>'Exh. DJG-5 Detail Rate Comp'!K91</f>
        <v>4.8508408771956613E-2</v>
      </c>
      <c r="K9" s="18">
        <f>'Exh. DJG-5 Detail Rate Comp'!M91</f>
        <v>2095665</v>
      </c>
      <c r="M9" s="13">
        <f>'Exh. DJG-5 Detail Rate Comp'!O91</f>
        <v>4.8508408771956613E-2</v>
      </c>
      <c r="O9" s="18">
        <f>'Exh. DJG-5 Detail Rate Comp'!Q91</f>
        <v>2095665</v>
      </c>
      <c r="P9" s="23"/>
      <c r="R9" s="70">
        <f>'Exh. DJG-5 Detail Rate Comp'!T91</f>
        <v>0</v>
      </c>
      <c r="T9" s="18">
        <f>'Exh. DJG-5 Detail Rate Comp'!V91</f>
        <v>0</v>
      </c>
      <c r="V9" s="68" t="s">
        <v>65</v>
      </c>
      <c r="X9" s="18">
        <f>G9</f>
        <v>1976286</v>
      </c>
      <c r="Z9" s="18">
        <f>K9</f>
        <v>2095665</v>
      </c>
      <c r="AB9" s="18">
        <f>O9</f>
        <v>2095665</v>
      </c>
      <c r="AC9" s="23"/>
      <c r="AE9" s="18">
        <f>T9</f>
        <v>0</v>
      </c>
    </row>
    <row r="10" spans="1:31" x14ac:dyDescent="0.25">
      <c r="C10" s="16"/>
      <c r="E10" s="6"/>
      <c r="G10" s="16"/>
      <c r="I10" s="6"/>
      <c r="K10" s="16"/>
      <c r="M10" s="6"/>
      <c r="O10" s="16"/>
      <c r="P10" s="23"/>
      <c r="T10" s="16"/>
      <c r="X10" s="16"/>
      <c r="Z10" s="16"/>
      <c r="AB10" s="16"/>
      <c r="AC10" s="23"/>
      <c r="AE10" s="16"/>
    </row>
    <row r="11" spans="1:31" ht="16.5" thickBot="1" x14ac:dyDescent="0.3">
      <c r="A11" s="73" t="s">
        <v>140</v>
      </c>
      <c r="B11" s="74"/>
      <c r="C11" s="77">
        <f>'Exh. DJG-5 Detail Rate Comp'!E94</f>
        <v>5200895982.6099987</v>
      </c>
      <c r="D11" s="75">
        <f>'Exh. DJG-5 Detail Rate Comp'!F94</f>
        <v>0</v>
      </c>
      <c r="E11" s="67">
        <f>'Exh. DJG-5 Detail Rate Comp'!G94</f>
        <v>3.2560762715930426E-2</v>
      </c>
      <c r="F11" s="75">
        <f>'Exh. DJG-5 Detail Rate Comp'!H94</f>
        <v>0</v>
      </c>
      <c r="G11" s="77">
        <f>'Exh. DJG-5 Detail Rate Comp'!I94</f>
        <v>169345140</v>
      </c>
      <c r="H11" s="75">
        <f>'Exh. DJG-5 Detail Rate Comp'!J94</f>
        <v>0</v>
      </c>
      <c r="I11" s="67">
        <f>'Exh. DJG-5 Detail Rate Comp'!K94</f>
        <v>4.6185828327113564E-2</v>
      </c>
      <c r="J11" s="75">
        <f>'Exh. DJG-5 Detail Rate Comp'!L94</f>
        <v>0</v>
      </c>
      <c r="K11" s="77">
        <f>'Exh. DJG-5 Detail Rate Comp'!M94</f>
        <v>240207689</v>
      </c>
      <c r="L11" s="74">
        <f>'Exh. DJG-5 Detail Rate Comp'!N94</f>
        <v>0</v>
      </c>
      <c r="M11" s="67">
        <f>'Exh. DJG-5 Detail Rate Comp'!O94</f>
        <v>3.2654204861332609E-2</v>
      </c>
      <c r="N11" s="74">
        <f>'Exh. DJG-5 Detail Rate Comp'!P94</f>
        <v>0</v>
      </c>
      <c r="O11" s="77">
        <f>'Exh. DJG-5 Detail Rate Comp'!Q94</f>
        <v>169831122.87862867</v>
      </c>
      <c r="P11" s="76">
        <f>'Exh. DJG-5 Detail Rate Comp'!R94</f>
        <v>0</v>
      </c>
      <c r="Q11" s="74">
        <f>'Exh. DJG-5 Detail Rate Comp'!S94</f>
        <v>0</v>
      </c>
      <c r="R11" s="86">
        <f>'Exh. DJG-5 Detail Rate Comp'!T94</f>
        <v>-1.3531623465780955E-2</v>
      </c>
      <c r="S11" s="74">
        <f>'Exh. DJG-5 Detail Rate Comp'!U94</f>
        <v>0</v>
      </c>
      <c r="T11" s="77">
        <f>'Exh. DJG-5 Detail Rate Comp'!V94</f>
        <v>-70376566.121371329</v>
      </c>
      <c r="V11" s="73" t="s">
        <v>140</v>
      </c>
      <c r="W11" s="74"/>
      <c r="X11" s="77">
        <f>G11</f>
        <v>169345140</v>
      </c>
      <c r="Y11" s="75">
        <f>H11</f>
        <v>0</v>
      </c>
      <c r="Z11" s="77">
        <f>K11</f>
        <v>240207689</v>
      </c>
      <c r="AA11" s="74">
        <f>L11</f>
        <v>0</v>
      </c>
      <c r="AB11" s="77">
        <f>O11</f>
        <v>169831122.87862867</v>
      </c>
      <c r="AC11" s="76">
        <f>P11</f>
        <v>0</v>
      </c>
      <c r="AD11" s="74">
        <f>Q11</f>
        <v>0</v>
      </c>
      <c r="AE11" s="77">
        <f>T11</f>
        <v>-70376566.121371329</v>
      </c>
    </row>
    <row r="12" spans="1:31" ht="15.75" thickTop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4" spans="1:31" x14ac:dyDescent="0.25">
      <c r="K14" s="17"/>
      <c r="O14" s="72"/>
    </row>
    <row r="15" spans="1:31" x14ac:dyDescent="0.25">
      <c r="R15" s="14"/>
      <c r="S15" s="14"/>
      <c r="T15" s="14"/>
    </row>
    <row r="16" spans="1:31" x14ac:dyDescent="0.25">
      <c r="K16" s="17"/>
      <c r="O16" s="17"/>
      <c r="R16" s="14"/>
      <c r="T16" s="14"/>
    </row>
    <row r="17" spans="11:20" x14ac:dyDescent="0.25">
      <c r="K17" s="17"/>
      <c r="O17" s="17"/>
    </row>
    <row r="18" spans="11:20" x14ac:dyDescent="0.25">
      <c r="K18" s="17"/>
      <c r="O18" s="17"/>
      <c r="R18" s="69"/>
      <c r="T18" s="17"/>
    </row>
    <row r="19" spans="11:20" x14ac:dyDescent="0.25">
      <c r="K19" s="17"/>
      <c r="O19" s="17"/>
      <c r="R19" s="69"/>
      <c r="T19" s="16"/>
    </row>
    <row r="20" spans="11:20" x14ac:dyDescent="0.25">
      <c r="K20" s="17"/>
      <c r="O20" s="16"/>
      <c r="R20" s="69"/>
      <c r="T20" s="16"/>
    </row>
    <row r="21" spans="11:20" x14ac:dyDescent="0.25">
      <c r="R21" s="69"/>
      <c r="T21" s="16"/>
    </row>
    <row r="22" spans="11:20" x14ac:dyDescent="0.25">
      <c r="K22" s="17"/>
      <c r="O22" s="17"/>
      <c r="R22" s="69"/>
      <c r="T22" s="16"/>
    </row>
    <row r="23" spans="11:20" x14ac:dyDescent="0.25">
      <c r="R23" s="69"/>
      <c r="T23" s="16"/>
    </row>
    <row r="24" spans="11:20" x14ac:dyDescent="0.25">
      <c r="R24" s="69"/>
      <c r="T24" s="16"/>
    </row>
    <row r="25" spans="11:20" x14ac:dyDescent="0.25">
      <c r="R25" s="69"/>
      <c r="T25" s="16"/>
    </row>
    <row r="26" spans="11:20" x14ac:dyDescent="0.25">
      <c r="T26" s="16"/>
    </row>
    <row r="27" spans="11:20" ht="15.75" x14ac:dyDescent="0.25">
      <c r="R27" s="100"/>
      <c r="S27" s="74"/>
      <c r="T27" s="101"/>
    </row>
  </sheetData>
  <mergeCells count="4">
    <mergeCell ref="E3:G3"/>
    <mergeCell ref="I3:K3"/>
    <mergeCell ref="M3:O3"/>
    <mergeCell ref="R3:T3"/>
  </mergeCells>
  <printOptions horizontalCentered="1"/>
  <pageMargins left="0.7" right="0.7" top="1" bottom="0.75" header="0.3" footer="0.3"/>
  <pageSetup scale="77" fitToHeight="2" orientation="landscape" r:id="rId1"/>
  <headerFooter scaleWithDoc="0">
    <oddHeader>&amp;C&amp;"-,Bold"&amp;14Summary Rate and Accrual Adjustment&amp;RExhibit DJG-2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09A6-F25B-48D1-9DEC-388A75C93E18}">
  <sheetPr>
    <tabColor theme="3" tint="0.39997558519241921"/>
    <pageSetUpPr fitToPage="1"/>
  </sheetPr>
  <dimension ref="A1:AC123"/>
  <sheetViews>
    <sheetView tabSelected="1"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21" customWidth="1"/>
    <col min="2" max="2" width="2.7109375" style="21" customWidth="1"/>
    <col min="3" max="3" width="15.42578125" style="21" customWidth="1"/>
    <col min="4" max="4" width="2.7109375" style="21" customWidth="1"/>
    <col min="5" max="5" width="13.7109375" style="6" customWidth="1"/>
    <col min="6" max="6" width="2.7109375" style="6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4"/>
      <c r="B1" s="34"/>
      <c r="C1" s="34"/>
      <c r="D1" s="34"/>
      <c r="E1" s="13"/>
      <c r="F1" s="13"/>
      <c r="G1" s="19"/>
      <c r="H1" s="19"/>
      <c r="I1" s="19"/>
      <c r="J1" s="19"/>
      <c r="K1" s="19"/>
      <c r="L1" s="19"/>
      <c r="M1" s="19"/>
    </row>
    <row r="3" spans="1:29" x14ac:dyDescent="0.25">
      <c r="A3" s="14" t="s">
        <v>17</v>
      </c>
      <c r="B3" s="14"/>
      <c r="C3" s="14" t="s">
        <v>18</v>
      </c>
      <c r="D3" s="14"/>
      <c r="E3" s="35" t="s">
        <v>19</v>
      </c>
      <c r="F3" s="35"/>
      <c r="G3" s="14" t="s">
        <v>20</v>
      </c>
      <c r="H3" s="14"/>
      <c r="I3" s="14" t="s">
        <v>21</v>
      </c>
      <c r="J3" s="14"/>
      <c r="K3" s="14" t="s">
        <v>22</v>
      </c>
      <c r="L3" s="14"/>
      <c r="M3" s="14" t="s">
        <v>23</v>
      </c>
    </row>
    <row r="5" spans="1:29" x14ac:dyDescent="0.25">
      <c r="A5" s="4" t="s">
        <v>40</v>
      </c>
      <c r="B5" s="4"/>
      <c r="C5" s="4" t="s">
        <v>41</v>
      </c>
      <c r="D5" s="4"/>
      <c r="E5" s="36" t="s">
        <v>42</v>
      </c>
      <c r="F5" s="36"/>
      <c r="G5" s="133" t="s">
        <v>149</v>
      </c>
      <c r="H5" s="4"/>
      <c r="I5" s="135" t="s">
        <v>155</v>
      </c>
      <c r="J5" s="4"/>
      <c r="K5" s="4" t="s">
        <v>142</v>
      </c>
      <c r="L5" s="4"/>
      <c r="M5" s="4" t="s">
        <v>143</v>
      </c>
    </row>
    <row r="6" spans="1:29" x14ac:dyDescent="0.25">
      <c r="A6" s="8" t="s">
        <v>43</v>
      </c>
      <c r="B6" s="4"/>
      <c r="C6" s="8" t="s">
        <v>44</v>
      </c>
      <c r="D6" s="4"/>
      <c r="E6" s="37" t="s">
        <v>45</v>
      </c>
      <c r="F6" s="36"/>
      <c r="G6" s="134"/>
      <c r="H6" s="4"/>
      <c r="I6" s="127"/>
      <c r="J6" s="4"/>
      <c r="K6" s="8" t="s">
        <v>46</v>
      </c>
      <c r="L6" s="4"/>
      <c r="M6" s="8" t="s">
        <v>46</v>
      </c>
    </row>
    <row r="7" spans="1:29" x14ac:dyDescent="0.25">
      <c r="A7" s="14"/>
      <c r="B7" s="14"/>
      <c r="C7" s="14"/>
      <c r="D7" s="14"/>
      <c r="E7" s="35"/>
      <c r="F7" s="35"/>
      <c r="G7" s="14"/>
      <c r="H7" s="14"/>
      <c r="I7" s="14"/>
      <c r="J7" s="14"/>
      <c r="K7" s="14"/>
      <c r="L7" s="14"/>
      <c r="M7" s="14"/>
    </row>
    <row r="8" spans="1:29" x14ac:dyDescent="0.25">
      <c r="A8" s="38">
        <v>0</v>
      </c>
      <c r="B8" s="38"/>
      <c r="C8" s="39">
        <v>235058659</v>
      </c>
      <c r="D8" s="7"/>
      <c r="E8" s="40">
        <v>1</v>
      </c>
      <c r="F8" s="40"/>
      <c r="G8" s="40">
        <v>1</v>
      </c>
      <c r="H8" s="40"/>
      <c r="I8" s="40">
        <v>1</v>
      </c>
      <c r="J8" s="40"/>
      <c r="K8" s="41">
        <f>(G8-E8)^2</f>
        <v>0</v>
      </c>
      <c r="L8" s="41"/>
      <c r="M8" s="41">
        <f>(I8-E8)^2</f>
        <v>0</v>
      </c>
      <c r="N8" s="54">
        <f>C8*0.01</f>
        <v>2350586.59</v>
      </c>
      <c r="AB8">
        <v>52</v>
      </c>
      <c r="AC8">
        <v>0</v>
      </c>
    </row>
    <row r="9" spans="1:29" x14ac:dyDescent="0.25">
      <c r="A9" s="38">
        <v>0.5</v>
      </c>
      <c r="B9" s="38"/>
      <c r="C9" s="39">
        <v>228803068</v>
      </c>
      <c r="D9" s="7"/>
      <c r="E9" s="40">
        <v>0.99909999999999999</v>
      </c>
      <c r="F9" s="40"/>
      <c r="G9" s="40">
        <v>0.99977300000000002</v>
      </c>
      <c r="H9" s="40"/>
      <c r="I9" s="40">
        <v>0.99999800000000005</v>
      </c>
      <c r="J9" s="40"/>
      <c r="K9" s="41">
        <f t="shared" ref="K9:K72" si="0">(G9-E9)^2</f>
        <v>4.5292900000004668E-7</v>
      </c>
      <c r="L9" s="41"/>
      <c r="M9" s="41">
        <f t="shared" ref="M9:M72" si="1">(I9-E9)^2</f>
        <v>8.0640400000011745E-7</v>
      </c>
      <c r="AB9">
        <v>52</v>
      </c>
      <c r="AC9">
        <v>1</v>
      </c>
    </row>
    <row r="10" spans="1:29" x14ac:dyDescent="0.25">
      <c r="A10" s="38">
        <v>1.5</v>
      </c>
      <c r="B10" s="38"/>
      <c r="C10" s="39">
        <v>206033323</v>
      </c>
      <c r="D10" s="7"/>
      <c r="E10" s="40">
        <v>0.99819999999999998</v>
      </c>
      <c r="F10" s="40"/>
      <c r="G10" s="40">
        <v>0.99923399999999996</v>
      </c>
      <c r="H10" s="40"/>
      <c r="I10" s="40">
        <v>0.99996600000000002</v>
      </c>
      <c r="J10" s="40"/>
      <c r="K10" s="41">
        <f t="shared" si="0"/>
        <v>1.0691559999999574E-6</v>
      </c>
      <c r="L10" s="41"/>
      <c r="M10" s="41">
        <f t="shared" si="1"/>
        <v>3.1187560000001598E-6</v>
      </c>
    </row>
    <row r="11" spans="1:29" x14ac:dyDescent="0.25">
      <c r="A11" s="38">
        <v>2.5</v>
      </c>
      <c r="B11" s="38"/>
      <c r="C11" s="39">
        <v>193340382</v>
      </c>
      <c r="D11" s="7"/>
      <c r="E11" s="40">
        <v>0.99760000000000004</v>
      </c>
      <c r="F11" s="40"/>
      <c r="G11" s="40">
        <v>0.99855700000000003</v>
      </c>
      <c r="H11" s="40"/>
      <c r="I11" s="40">
        <v>0.99985999999999997</v>
      </c>
      <c r="J11" s="40"/>
      <c r="K11" s="41">
        <f t="shared" si="0"/>
        <v>9.1584899999997254E-7</v>
      </c>
      <c r="L11" s="41"/>
      <c r="M11" s="41">
        <f t="shared" si="1"/>
        <v>5.1075999999996782E-6</v>
      </c>
    </row>
    <row r="12" spans="1:29" x14ac:dyDescent="0.25">
      <c r="A12" s="38">
        <v>3.5</v>
      </c>
      <c r="B12" s="38"/>
      <c r="C12" s="39">
        <v>174276930</v>
      </c>
      <c r="D12" s="7"/>
      <c r="E12" s="40">
        <v>0.99709999999999999</v>
      </c>
      <c r="F12" s="40"/>
      <c r="G12" s="40">
        <v>0.99771500000000002</v>
      </c>
      <c r="H12" s="40"/>
      <c r="I12" s="40">
        <v>0.99963999999999997</v>
      </c>
      <c r="J12" s="40"/>
      <c r="K12" s="41">
        <f t="shared" si="0"/>
        <v>3.7822500000003959E-7</v>
      </c>
      <c r="L12" s="41"/>
      <c r="M12" s="41">
        <f t="shared" si="1"/>
        <v>6.4515999999999324E-6</v>
      </c>
    </row>
    <row r="13" spans="1:29" x14ac:dyDescent="0.25">
      <c r="A13" s="38">
        <v>4.5</v>
      </c>
      <c r="B13" s="38"/>
      <c r="C13" s="39">
        <v>166501937</v>
      </c>
      <c r="D13" s="7"/>
      <c r="E13" s="40">
        <v>0.99650000000000005</v>
      </c>
      <c r="F13" s="40"/>
      <c r="G13" s="40">
        <v>0.99667499999999998</v>
      </c>
      <c r="H13" s="40"/>
      <c r="I13" s="40">
        <v>0.99927299999999997</v>
      </c>
      <c r="J13" s="40"/>
      <c r="K13" s="41">
        <f t="shared" si="0"/>
        <v>3.0624999999973826E-8</v>
      </c>
      <c r="L13" s="41"/>
      <c r="M13" s="41">
        <f t="shared" si="1"/>
        <v>7.6895289999995248E-6</v>
      </c>
    </row>
    <row r="14" spans="1:29" x14ac:dyDescent="0.25">
      <c r="A14" s="38">
        <v>5.5</v>
      </c>
      <c r="B14" s="38"/>
      <c r="C14" s="39">
        <v>160275642</v>
      </c>
      <c r="D14" s="7"/>
      <c r="E14" s="40">
        <v>0.99609999999999999</v>
      </c>
      <c r="F14" s="40"/>
      <c r="G14" s="40">
        <v>0.99540499999999998</v>
      </c>
      <c r="H14" s="40"/>
      <c r="I14" s="40">
        <v>0.998722</v>
      </c>
      <c r="J14" s="40"/>
      <c r="K14" s="41">
        <f t="shared" si="0"/>
        <v>4.8302500000000161E-7</v>
      </c>
      <c r="L14" s="41"/>
      <c r="M14" s="41">
        <f t="shared" si="1"/>
        <v>6.874884000000069E-6</v>
      </c>
    </row>
    <row r="15" spans="1:29" x14ac:dyDescent="0.25">
      <c r="A15" s="38">
        <v>6.5</v>
      </c>
      <c r="B15" s="38"/>
      <c r="C15" s="39">
        <v>153575512</v>
      </c>
      <c r="D15" s="7"/>
      <c r="E15" s="40">
        <v>0.99590000000000001</v>
      </c>
      <c r="F15" s="40"/>
      <c r="G15" s="40">
        <v>0.99386600000000003</v>
      </c>
      <c r="H15" s="40"/>
      <c r="I15" s="40">
        <v>0.99795299999999998</v>
      </c>
      <c r="J15" s="40"/>
      <c r="K15" s="41">
        <f t="shared" si="0"/>
        <v>4.13715599999992E-6</v>
      </c>
      <c r="L15" s="41"/>
      <c r="M15" s="41">
        <f t="shared" si="1"/>
        <v>4.2148089999998834E-6</v>
      </c>
    </row>
    <row r="16" spans="1:29" x14ac:dyDescent="0.25">
      <c r="A16" s="38">
        <v>7.5</v>
      </c>
      <c r="B16" s="38"/>
      <c r="C16" s="39">
        <v>149729436</v>
      </c>
      <c r="D16" s="7"/>
      <c r="E16" s="40">
        <v>0.99569999999999992</v>
      </c>
      <c r="F16" s="40"/>
      <c r="G16" s="40">
        <v>0.99201899999999998</v>
      </c>
      <c r="H16" s="40"/>
      <c r="I16" s="40">
        <v>0.99692999999999998</v>
      </c>
      <c r="J16" s="40"/>
      <c r="K16" s="41">
        <f t="shared" si="0"/>
        <v>1.3549760999999516E-5</v>
      </c>
      <c r="L16" s="41"/>
      <c r="M16" s="41">
        <f t="shared" si="1"/>
        <v>1.5129000000001583E-6</v>
      </c>
    </row>
    <row r="17" spans="1:13" x14ac:dyDescent="0.25">
      <c r="A17" s="38">
        <v>8.5</v>
      </c>
      <c r="B17" s="38"/>
      <c r="C17" s="39">
        <v>144914853</v>
      </c>
      <c r="D17" s="7"/>
      <c r="E17" s="40">
        <v>0.99549999999999994</v>
      </c>
      <c r="F17" s="40"/>
      <c r="G17" s="40">
        <v>0.98981600000000003</v>
      </c>
      <c r="H17" s="40"/>
      <c r="I17" s="40">
        <v>0.995614</v>
      </c>
      <c r="J17" s="40"/>
      <c r="K17" s="41">
        <f t="shared" si="0"/>
        <v>3.2307855999998993E-5</v>
      </c>
      <c r="L17" s="41"/>
      <c r="M17" s="41">
        <f t="shared" si="1"/>
        <v>1.2996000000013338E-8</v>
      </c>
    </row>
    <row r="18" spans="1:13" x14ac:dyDescent="0.25">
      <c r="A18" s="38">
        <v>9.5</v>
      </c>
      <c r="B18" s="38"/>
      <c r="C18" s="39">
        <v>139691389</v>
      </c>
      <c r="D18" s="7"/>
      <c r="E18" s="40">
        <v>0.99529999999999996</v>
      </c>
      <c r="F18" s="40"/>
      <c r="G18" s="40">
        <v>0.98721000000000003</v>
      </c>
      <c r="H18" s="40"/>
      <c r="I18" s="40">
        <v>0.99396799999999996</v>
      </c>
      <c r="J18" s="40"/>
      <c r="K18" s="41">
        <f t="shared" si="0"/>
        <v>6.5448099999998883E-5</v>
      </c>
      <c r="L18" s="41"/>
      <c r="M18" s="41">
        <f t="shared" si="1"/>
        <v>1.7742239999999997E-6</v>
      </c>
    </row>
    <row r="19" spans="1:13" x14ac:dyDescent="0.25">
      <c r="A19" s="38">
        <v>10.5</v>
      </c>
      <c r="B19" s="38"/>
      <c r="C19" s="39">
        <v>137295837</v>
      </c>
      <c r="D19" s="7"/>
      <c r="E19" s="40">
        <v>0.99159999999999993</v>
      </c>
      <c r="F19" s="40"/>
      <c r="G19" s="40">
        <v>0.98414699999999999</v>
      </c>
      <c r="H19" s="40"/>
      <c r="I19" s="40">
        <v>0.99196099999999998</v>
      </c>
      <c r="J19" s="40"/>
      <c r="K19" s="41">
        <f t="shared" si="0"/>
        <v>5.5547208999998984E-5</v>
      </c>
      <c r="L19" s="41"/>
      <c r="M19" s="41">
        <f t="shared" si="1"/>
        <v>1.3032100000004023E-7</v>
      </c>
    </row>
    <row r="20" spans="1:13" x14ac:dyDescent="0.25">
      <c r="A20" s="38">
        <v>11.5</v>
      </c>
      <c r="B20" s="38"/>
      <c r="C20" s="39">
        <v>136161725</v>
      </c>
      <c r="D20" s="7"/>
      <c r="E20" s="40">
        <v>0.99099999999999999</v>
      </c>
      <c r="F20" s="40"/>
      <c r="G20" s="40">
        <v>0.98056200000000004</v>
      </c>
      <c r="H20" s="40"/>
      <c r="I20" s="40">
        <v>0.98955599999999999</v>
      </c>
      <c r="J20" s="40"/>
      <c r="K20" s="41">
        <f t="shared" si="0"/>
        <v>1.089518439999989E-4</v>
      </c>
      <c r="L20" s="41"/>
      <c r="M20" s="41">
        <f t="shared" si="1"/>
        <v>2.0851360000000024E-6</v>
      </c>
    </row>
    <row r="21" spans="1:13" x14ac:dyDescent="0.25">
      <c r="A21" s="38">
        <v>12.5</v>
      </c>
      <c r="B21" s="38"/>
      <c r="C21" s="39">
        <v>132250832</v>
      </c>
      <c r="D21" s="7"/>
      <c r="E21" s="40">
        <v>0.99049999999999994</v>
      </c>
      <c r="F21" s="40"/>
      <c r="G21" s="40">
        <v>0.97640099999999996</v>
      </c>
      <c r="H21" s="40"/>
      <c r="I21" s="40">
        <v>0.98671600000000004</v>
      </c>
      <c r="J21" s="40"/>
      <c r="K21" s="41">
        <f t="shared" si="0"/>
        <v>1.9878180099999922E-4</v>
      </c>
      <c r="L21" s="41"/>
      <c r="M21" s="41">
        <f t="shared" si="1"/>
        <v>1.4318655999999233E-5</v>
      </c>
    </row>
    <row r="22" spans="1:13" x14ac:dyDescent="0.25">
      <c r="A22" s="38">
        <v>13.5</v>
      </c>
      <c r="B22" s="38"/>
      <c r="C22" s="39">
        <v>127831311</v>
      </c>
      <c r="D22" s="7"/>
      <c r="E22" s="40">
        <v>0.98980000000000001</v>
      </c>
      <c r="F22" s="40"/>
      <c r="G22" s="40">
        <v>0.97160299999999999</v>
      </c>
      <c r="H22" s="40"/>
      <c r="I22" s="40">
        <v>0.98340700000000003</v>
      </c>
      <c r="J22" s="40"/>
      <c r="K22" s="41">
        <f t="shared" si="0"/>
        <v>3.3113080900000068E-4</v>
      </c>
      <c r="L22" s="41"/>
      <c r="M22" s="41">
        <f t="shared" si="1"/>
        <v>4.0870448999999771E-5</v>
      </c>
    </row>
    <row r="23" spans="1:13" x14ac:dyDescent="0.25">
      <c r="A23" s="38">
        <v>14.5</v>
      </c>
      <c r="B23" s="38"/>
      <c r="C23" s="39">
        <v>123849440</v>
      </c>
      <c r="D23" s="7"/>
      <c r="E23" s="40">
        <v>0.98829999999999996</v>
      </c>
      <c r="F23" s="40"/>
      <c r="G23" s="40">
        <v>0.96610099999999999</v>
      </c>
      <c r="H23" s="40"/>
      <c r="I23" s="40">
        <v>0.97959200000000002</v>
      </c>
      <c r="J23" s="40"/>
      <c r="K23" s="41">
        <f t="shared" si="0"/>
        <v>4.9279560099999866E-4</v>
      </c>
      <c r="L23" s="41"/>
      <c r="M23" s="41">
        <f t="shared" si="1"/>
        <v>7.5829263999998927E-5</v>
      </c>
    </row>
    <row r="24" spans="1:13" x14ac:dyDescent="0.25">
      <c r="A24" s="38">
        <v>15.5</v>
      </c>
      <c r="B24" s="38"/>
      <c r="C24" s="39">
        <v>114810189</v>
      </c>
      <c r="D24" s="7"/>
      <c r="E24" s="40">
        <v>0.98719999999999997</v>
      </c>
      <c r="F24" s="40"/>
      <c r="G24" s="40">
        <v>0.95982500000000004</v>
      </c>
      <c r="H24" s="40"/>
      <c r="I24" s="40">
        <v>0.97523899999999997</v>
      </c>
      <c r="J24" s="40"/>
      <c r="K24" s="41">
        <f t="shared" si="0"/>
        <v>7.4939062499999605E-4</v>
      </c>
      <c r="L24" s="41"/>
      <c r="M24" s="41">
        <f t="shared" si="1"/>
        <v>1.4306552099999998E-4</v>
      </c>
    </row>
    <row r="25" spans="1:13" x14ac:dyDescent="0.25">
      <c r="A25" s="38">
        <v>16.5</v>
      </c>
      <c r="B25" s="38"/>
      <c r="C25" s="39">
        <v>102830631</v>
      </c>
      <c r="D25" s="7"/>
      <c r="E25" s="40">
        <v>0.98499999999999999</v>
      </c>
      <c r="F25" s="40"/>
      <c r="G25" s="40">
        <v>0.952704</v>
      </c>
      <c r="H25" s="40"/>
      <c r="I25" s="40">
        <v>0.97030099999999997</v>
      </c>
      <c r="J25" s="40"/>
      <c r="K25" s="41">
        <f t="shared" si="0"/>
        <v>1.0430316159999995E-3</v>
      </c>
      <c r="L25" s="41"/>
      <c r="M25" s="41">
        <f t="shared" si="1"/>
        <v>2.1606060100000051E-4</v>
      </c>
    </row>
    <row r="26" spans="1:13" x14ac:dyDescent="0.25">
      <c r="A26" s="38">
        <v>17.5</v>
      </c>
      <c r="B26" s="38"/>
      <c r="C26" s="39">
        <v>87444576</v>
      </c>
      <c r="D26" s="7"/>
      <c r="E26" s="40">
        <v>0.98290000000000011</v>
      </c>
      <c r="F26" s="40"/>
      <c r="G26" s="40">
        <v>0.94466099999999997</v>
      </c>
      <c r="H26" s="40"/>
      <c r="I26" s="40">
        <v>0.96475500000000003</v>
      </c>
      <c r="J26" s="40"/>
      <c r="K26" s="41">
        <f t="shared" si="0"/>
        <v>1.4622211210000102E-3</v>
      </c>
      <c r="L26" s="41"/>
      <c r="M26" s="41">
        <f t="shared" si="1"/>
        <v>3.292410250000028E-4</v>
      </c>
    </row>
    <row r="27" spans="1:13" x14ac:dyDescent="0.25">
      <c r="A27" s="38">
        <v>18.5</v>
      </c>
      <c r="B27" s="38"/>
      <c r="C27" s="39">
        <v>73099934</v>
      </c>
      <c r="D27" s="7"/>
      <c r="E27" s="40">
        <v>0.98060000000000003</v>
      </c>
      <c r="F27" s="40"/>
      <c r="G27" s="40">
        <v>0.93559700000000001</v>
      </c>
      <c r="H27" s="40"/>
      <c r="I27" s="40">
        <v>0.95857599999999998</v>
      </c>
      <c r="J27" s="40"/>
      <c r="K27" s="41">
        <f t="shared" si="0"/>
        <v>2.0252700090000013E-3</v>
      </c>
      <c r="L27" s="41"/>
      <c r="M27" s="41">
        <f t="shared" si="1"/>
        <v>4.8505657600000191E-4</v>
      </c>
    </row>
    <row r="28" spans="1:13" x14ac:dyDescent="0.25">
      <c r="A28" s="38">
        <v>19.5</v>
      </c>
      <c r="B28" s="38"/>
      <c r="C28" s="39">
        <v>59207817</v>
      </c>
      <c r="D28" s="7"/>
      <c r="E28" s="40">
        <v>0.97809999999999997</v>
      </c>
      <c r="F28" s="40"/>
      <c r="G28" s="40">
        <v>0.92544499999999996</v>
      </c>
      <c r="H28" s="40"/>
      <c r="I28" s="40">
        <v>0.95173600000000003</v>
      </c>
      <c r="J28" s="40"/>
      <c r="K28" s="41">
        <f t="shared" si="0"/>
        <v>2.7725490250000008E-3</v>
      </c>
      <c r="L28" s="41"/>
      <c r="M28" s="41">
        <f t="shared" si="1"/>
        <v>6.9506049599999699E-4</v>
      </c>
    </row>
    <row r="29" spans="1:13" x14ac:dyDescent="0.25">
      <c r="A29" s="38">
        <v>20.5</v>
      </c>
      <c r="B29" s="38"/>
      <c r="C29" s="39">
        <v>43435422</v>
      </c>
      <c r="D29" s="7"/>
      <c r="E29" s="40">
        <v>0.97510000000000008</v>
      </c>
      <c r="F29" s="40"/>
      <c r="G29" s="40">
        <v>0.91411299999999995</v>
      </c>
      <c r="H29" s="40"/>
      <c r="I29" s="40">
        <v>0.94421200000000005</v>
      </c>
      <c r="J29" s="40"/>
      <c r="K29" s="41">
        <f t="shared" si="0"/>
        <v>3.7194141690000153E-3</v>
      </c>
      <c r="L29" s="41"/>
      <c r="M29" s="41">
        <f t="shared" si="1"/>
        <v>9.5406854400000159E-4</v>
      </c>
    </row>
    <row r="30" spans="1:13" x14ac:dyDescent="0.25">
      <c r="A30" s="38">
        <v>21.5</v>
      </c>
      <c r="B30" s="38"/>
      <c r="C30" s="39">
        <v>28200791</v>
      </c>
      <c r="D30" s="7"/>
      <c r="E30" s="40">
        <v>0.97060000000000002</v>
      </c>
      <c r="F30" s="40"/>
      <c r="G30" s="40">
        <v>0.90150399999999997</v>
      </c>
      <c r="H30" s="40"/>
      <c r="I30" s="40">
        <v>0.93598199999999998</v>
      </c>
      <c r="J30" s="40"/>
      <c r="K30" s="41">
        <f t="shared" si="0"/>
        <v>4.7742572160000066E-3</v>
      </c>
      <c r="L30" s="41"/>
      <c r="M30" s="41">
        <f t="shared" si="1"/>
        <v>1.1984059240000026E-3</v>
      </c>
    </row>
    <row r="31" spans="1:13" x14ac:dyDescent="0.25">
      <c r="A31" s="38">
        <v>22.5</v>
      </c>
      <c r="B31" s="38"/>
      <c r="C31" s="39">
        <v>20788430</v>
      </c>
      <c r="D31" s="7"/>
      <c r="E31" s="40">
        <v>0.96250000000000002</v>
      </c>
      <c r="F31" s="40"/>
      <c r="G31" s="40">
        <v>0.88751500000000005</v>
      </c>
      <c r="H31" s="40"/>
      <c r="I31" s="40">
        <v>0.92702799999999996</v>
      </c>
      <c r="J31" s="40"/>
      <c r="K31" s="41">
        <f t="shared" si="0"/>
        <v>5.6227502249999953E-3</v>
      </c>
      <c r="L31" s="41"/>
      <c r="M31" s="41">
        <f t="shared" si="1"/>
        <v>1.2582627840000042E-3</v>
      </c>
    </row>
    <row r="32" spans="1:13" x14ac:dyDescent="0.25">
      <c r="A32" s="38">
        <v>23.5</v>
      </c>
      <c r="B32" s="38"/>
      <c r="C32" s="39">
        <v>16792036</v>
      </c>
      <c r="D32" s="7"/>
      <c r="E32" s="40">
        <v>0.94950000000000001</v>
      </c>
      <c r="F32" s="40"/>
      <c r="G32" s="40">
        <v>0.87202999999999997</v>
      </c>
      <c r="H32" s="40"/>
      <c r="I32" s="40">
        <v>0.91733399999999998</v>
      </c>
      <c r="J32" s="40"/>
      <c r="K32" s="41">
        <f t="shared" si="0"/>
        <v>6.0016009000000061E-3</v>
      </c>
      <c r="L32" s="41"/>
      <c r="M32" s="41">
        <f t="shared" si="1"/>
        <v>1.0346515560000018E-3</v>
      </c>
    </row>
    <row r="33" spans="1:13" x14ac:dyDescent="0.25">
      <c r="A33" s="38">
        <v>24.5</v>
      </c>
      <c r="B33" s="38"/>
      <c r="C33" s="39">
        <v>15491783</v>
      </c>
      <c r="D33" s="7"/>
      <c r="E33" s="40">
        <v>0.93680000000000008</v>
      </c>
      <c r="F33" s="40"/>
      <c r="G33" s="40">
        <v>0.85492800000000002</v>
      </c>
      <c r="H33" s="40"/>
      <c r="I33" s="40">
        <v>0.90686599999999995</v>
      </c>
      <c r="J33" s="40"/>
      <c r="K33" s="41">
        <f t="shared" si="0"/>
        <v>6.703024384000009E-3</v>
      </c>
      <c r="L33" s="41"/>
      <c r="M33" s="41">
        <f t="shared" si="1"/>
        <v>8.9604435600000761E-4</v>
      </c>
    </row>
    <row r="34" spans="1:13" x14ac:dyDescent="0.25">
      <c r="A34" s="38">
        <v>25.5</v>
      </c>
      <c r="B34" s="38"/>
      <c r="C34" s="39">
        <v>14177252</v>
      </c>
      <c r="D34" s="7"/>
      <c r="E34" s="40">
        <v>0.92400000000000004</v>
      </c>
      <c r="F34" s="40"/>
      <c r="G34" s="40">
        <v>0.83604400000000001</v>
      </c>
      <c r="H34" s="40"/>
      <c r="I34" s="40">
        <v>0.89563899999999996</v>
      </c>
      <c r="J34" s="40"/>
      <c r="K34" s="41">
        <f t="shared" si="0"/>
        <v>7.7362579360000057E-3</v>
      </c>
      <c r="L34" s="41"/>
      <c r="M34" s="41">
        <f t="shared" si="1"/>
        <v>8.0434632100000452E-4</v>
      </c>
    </row>
    <row r="35" spans="1:13" x14ac:dyDescent="0.25">
      <c r="A35" s="38">
        <v>26.5</v>
      </c>
      <c r="B35" s="38"/>
      <c r="C35" s="39">
        <v>12995027</v>
      </c>
      <c r="D35" s="7"/>
      <c r="E35" s="40">
        <v>0.91049999999999998</v>
      </c>
      <c r="F35" s="40"/>
      <c r="G35" s="40">
        <v>0.81526699999999996</v>
      </c>
      <c r="H35" s="40"/>
      <c r="I35" s="40">
        <v>0.88364699999999996</v>
      </c>
      <c r="J35" s="40"/>
      <c r="K35" s="41">
        <f t="shared" si="0"/>
        <v>9.0693242890000029E-3</v>
      </c>
      <c r="L35" s="41"/>
      <c r="M35" s="41">
        <f t="shared" si="1"/>
        <v>7.2108360900000089E-4</v>
      </c>
    </row>
    <row r="36" spans="1:13" x14ac:dyDescent="0.25">
      <c r="A36" s="38">
        <v>27.5</v>
      </c>
      <c r="B36" s="38"/>
      <c r="C36" s="39">
        <v>11604244</v>
      </c>
      <c r="D36" s="7"/>
      <c r="E36" s="40">
        <v>0.89510000000000001</v>
      </c>
      <c r="F36" s="40"/>
      <c r="G36" s="40">
        <v>0.79245699999999997</v>
      </c>
      <c r="H36" s="40"/>
      <c r="I36" s="40">
        <v>0.87089099999999997</v>
      </c>
      <c r="J36" s="40"/>
      <c r="K36" s="41">
        <f t="shared" si="0"/>
        <v>1.0535585449000007E-2</v>
      </c>
      <c r="L36" s="41"/>
      <c r="M36" s="41">
        <f t="shared" si="1"/>
        <v>5.8607568100000175E-4</v>
      </c>
    </row>
    <row r="37" spans="1:13" x14ac:dyDescent="0.25">
      <c r="A37" s="38">
        <v>28.5</v>
      </c>
      <c r="B37" s="38"/>
      <c r="C37" s="39">
        <v>10686605</v>
      </c>
      <c r="D37" s="7"/>
      <c r="E37" s="40">
        <v>0.87939999999999996</v>
      </c>
      <c r="F37" s="40"/>
      <c r="G37" s="40">
        <v>0.76747799999999999</v>
      </c>
      <c r="H37" s="40"/>
      <c r="I37" s="40">
        <v>0.857375</v>
      </c>
      <c r="J37" s="40"/>
      <c r="K37" s="41">
        <f t="shared" si="0"/>
        <v>1.2526534083999992E-2</v>
      </c>
      <c r="L37" s="41"/>
      <c r="M37" s="41">
        <f t="shared" si="1"/>
        <v>4.8510062499999829E-4</v>
      </c>
    </row>
    <row r="38" spans="1:13" x14ac:dyDescent="0.25">
      <c r="A38" s="38">
        <v>29.5</v>
      </c>
      <c r="B38" s="38"/>
      <c r="C38" s="39">
        <v>9989606</v>
      </c>
      <c r="D38" s="7"/>
      <c r="E38" s="40">
        <v>0.86140000000000005</v>
      </c>
      <c r="F38" s="40"/>
      <c r="G38" s="40">
        <v>0.74020600000000003</v>
      </c>
      <c r="H38" s="40"/>
      <c r="I38" s="40">
        <v>0.84310600000000002</v>
      </c>
      <c r="J38" s="40"/>
      <c r="K38" s="41">
        <f t="shared" si="0"/>
        <v>1.4687985636000005E-2</v>
      </c>
      <c r="L38" s="41"/>
      <c r="M38" s="41">
        <f t="shared" si="1"/>
        <v>3.346704360000012E-4</v>
      </c>
    </row>
    <row r="39" spans="1:13" x14ac:dyDescent="0.25">
      <c r="A39" s="38">
        <v>30.5</v>
      </c>
      <c r="B39" s="38"/>
      <c r="C39" s="39">
        <v>8686064</v>
      </c>
      <c r="D39" s="7"/>
      <c r="E39" s="40">
        <v>0.84340000000000004</v>
      </c>
      <c r="F39" s="40"/>
      <c r="G39" s="40">
        <v>0.71054499999999998</v>
      </c>
      <c r="H39" s="40"/>
      <c r="I39" s="40">
        <v>0.82809600000000005</v>
      </c>
      <c r="J39" s="40"/>
      <c r="K39" s="41">
        <f t="shared" si="0"/>
        <v>1.7650451025000014E-2</v>
      </c>
      <c r="L39" s="41"/>
      <c r="M39" s="41">
        <f t="shared" si="1"/>
        <v>2.3421241599999953E-4</v>
      </c>
    </row>
    <row r="40" spans="1:13" x14ac:dyDescent="0.25">
      <c r="A40" s="38">
        <v>31.5</v>
      </c>
      <c r="B40" s="38"/>
      <c r="C40" s="39">
        <v>7790937</v>
      </c>
      <c r="D40" s="7"/>
      <c r="E40" s="40">
        <v>0.82540000000000002</v>
      </c>
      <c r="F40" s="40"/>
      <c r="G40" s="40">
        <v>0.67843699999999996</v>
      </c>
      <c r="H40" s="40"/>
      <c r="I40" s="40">
        <v>0.812357</v>
      </c>
      <c r="J40" s="40"/>
      <c r="K40" s="41">
        <f t="shared" si="0"/>
        <v>2.1598123369000018E-2</v>
      </c>
      <c r="L40" s="41"/>
      <c r="M40" s="41">
        <f t="shared" si="1"/>
        <v>1.7011984900000069E-4</v>
      </c>
    </row>
    <row r="41" spans="1:13" x14ac:dyDescent="0.25">
      <c r="A41" s="38">
        <v>32.5</v>
      </c>
      <c r="B41" s="38"/>
      <c r="C41" s="39">
        <v>6717676</v>
      </c>
      <c r="D41" s="7"/>
      <c r="E41" s="40">
        <v>0.80700000000000005</v>
      </c>
      <c r="F41" s="40"/>
      <c r="G41" s="40">
        <v>0.64383999999999997</v>
      </c>
      <c r="H41" s="40"/>
      <c r="I41" s="40">
        <v>0.79589699999999997</v>
      </c>
      <c r="J41" s="40"/>
      <c r="K41" s="41">
        <f t="shared" si="0"/>
        <v>2.6621185600000027E-2</v>
      </c>
      <c r="L41" s="41"/>
      <c r="M41" s="41">
        <f t="shared" si="1"/>
        <v>1.2327660900000189E-4</v>
      </c>
    </row>
    <row r="42" spans="1:13" x14ac:dyDescent="0.25">
      <c r="A42" s="38">
        <v>33.5</v>
      </c>
      <c r="B42" s="38"/>
      <c r="C42" s="39">
        <v>5920297</v>
      </c>
      <c r="D42" s="7"/>
      <c r="E42" s="40">
        <v>0.7873</v>
      </c>
      <c r="F42" s="40"/>
      <c r="G42" s="40">
        <v>0.606877</v>
      </c>
      <c r="H42" s="40"/>
      <c r="I42" s="40">
        <v>0.77875799999999995</v>
      </c>
      <c r="J42" s="40"/>
      <c r="K42" s="41">
        <f t="shared" si="0"/>
        <v>3.2552458929000001E-2</v>
      </c>
      <c r="L42" s="41"/>
      <c r="M42" s="41">
        <f t="shared" si="1"/>
        <v>7.296576400000084E-5</v>
      </c>
    </row>
    <row r="43" spans="1:13" x14ac:dyDescent="0.25">
      <c r="A43" s="38">
        <v>34.5</v>
      </c>
      <c r="B43" s="38"/>
      <c r="C43" s="39">
        <v>5117909</v>
      </c>
      <c r="D43" s="7"/>
      <c r="E43" s="40">
        <v>0.76690000000000003</v>
      </c>
      <c r="F43" s="40"/>
      <c r="G43" s="40">
        <v>0.56771700000000003</v>
      </c>
      <c r="H43" s="40"/>
      <c r="I43" s="40">
        <v>0.76096600000000003</v>
      </c>
      <c r="J43" s="40"/>
      <c r="K43" s="41">
        <f t="shared" si="0"/>
        <v>3.9673867489000002E-2</v>
      </c>
      <c r="L43" s="41"/>
      <c r="M43" s="41">
        <f t="shared" si="1"/>
        <v>3.5212355999999941E-5</v>
      </c>
    </row>
    <row r="44" spans="1:13" x14ac:dyDescent="0.25">
      <c r="A44" s="38">
        <v>35.5</v>
      </c>
      <c r="B44" s="38"/>
      <c r="C44" s="39">
        <v>4660803</v>
      </c>
      <c r="D44" s="7"/>
      <c r="E44" s="40">
        <v>0.74650000000000005</v>
      </c>
      <c r="F44" s="40"/>
      <c r="G44" s="40">
        <v>0.52663300000000002</v>
      </c>
      <c r="H44" s="40"/>
      <c r="I44" s="40">
        <v>0.74255400000000005</v>
      </c>
      <c r="J44" s="40"/>
      <c r="K44" s="41">
        <f t="shared" si="0"/>
        <v>4.8341497689000014E-2</v>
      </c>
      <c r="L44" s="41"/>
      <c r="M44" s="41">
        <f t="shared" si="1"/>
        <v>1.5570916000000041E-5</v>
      </c>
    </row>
    <row r="45" spans="1:13" x14ac:dyDescent="0.25">
      <c r="A45" s="38">
        <v>36.5</v>
      </c>
      <c r="B45" s="38"/>
      <c r="C45" s="39">
        <v>4176073</v>
      </c>
      <c r="D45" s="7"/>
      <c r="E45" s="40">
        <v>0.72450000000000003</v>
      </c>
      <c r="F45" s="40"/>
      <c r="G45" s="40">
        <v>0.48400700000000002</v>
      </c>
      <c r="H45" s="40"/>
      <c r="I45" s="40">
        <v>0.72355599999999998</v>
      </c>
      <c r="J45" s="40"/>
      <c r="K45" s="41">
        <f t="shared" si="0"/>
        <v>5.7836883049000004E-2</v>
      </c>
      <c r="L45" s="41"/>
      <c r="M45" s="41">
        <f t="shared" si="1"/>
        <v>8.9113600000010553E-7</v>
      </c>
    </row>
    <row r="46" spans="1:13" x14ac:dyDescent="0.25">
      <c r="A46" s="38">
        <v>37.5</v>
      </c>
      <c r="B46" s="38"/>
      <c r="C46" s="39">
        <v>3809109</v>
      </c>
      <c r="D46" s="7"/>
      <c r="E46" s="40">
        <v>0.70609999999999995</v>
      </c>
      <c r="F46" s="40"/>
      <c r="G46" s="40">
        <v>0.440328</v>
      </c>
      <c r="H46" s="40"/>
      <c r="I46" s="40">
        <v>0.70401100000000005</v>
      </c>
      <c r="J46" s="40"/>
      <c r="K46" s="41">
        <f t="shared" si="0"/>
        <v>7.0634755983999972E-2</v>
      </c>
      <c r="L46" s="41"/>
      <c r="M46" s="41">
        <f t="shared" si="1"/>
        <v>4.3639209999995678E-6</v>
      </c>
    </row>
    <row r="47" spans="1:13" x14ac:dyDescent="0.25">
      <c r="A47" s="38">
        <v>38.5</v>
      </c>
      <c r="B47" s="38"/>
      <c r="C47" s="39">
        <v>3643580</v>
      </c>
      <c r="D47" s="7"/>
      <c r="E47" s="40">
        <v>0.68720000000000003</v>
      </c>
      <c r="F47" s="40"/>
      <c r="G47" s="40">
        <v>0.39617999999999998</v>
      </c>
      <c r="H47" s="40"/>
      <c r="I47" s="40">
        <v>0.68396000000000001</v>
      </c>
      <c r="J47" s="40"/>
      <c r="K47" s="41">
        <f t="shared" si="0"/>
        <v>8.4692640400000033E-2</v>
      </c>
      <c r="L47" s="41"/>
      <c r="M47" s="41">
        <f t="shared" si="1"/>
        <v>1.0497600000000133E-5</v>
      </c>
    </row>
    <row r="48" spans="1:13" x14ac:dyDescent="0.25">
      <c r="A48" s="38">
        <v>39.5</v>
      </c>
      <c r="B48" s="38"/>
      <c r="C48" s="39">
        <v>3352838</v>
      </c>
      <c r="D48" s="7"/>
      <c r="E48" s="40">
        <v>0.67120000000000002</v>
      </c>
      <c r="F48" s="40"/>
      <c r="G48" s="40">
        <v>0.35223500000000002</v>
      </c>
      <c r="H48" s="40"/>
      <c r="I48" s="40">
        <v>0.66344499999999995</v>
      </c>
      <c r="J48" s="40"/>
      <c r="K48" s="41">
        <f t="shared" si="0"/>
        <v>0.10173867122499999</v>
      </c>
      <c r="L48" s="41"/>
      <c r="M48" s="41">
        <f t="shared" si="1"/>
        <v>6.0140025000001042E-5</v>
      </c>
    </row>
    <row r="49" spans="1:13" x14ac:dyDescent="0.25">
      <c r="A49" s="38">
        <v>40.5</v>
      </c>
      <c r="B49" s="38"/>
      <c r="C49" s="39">
        <v>2932102</v>
      </c>
      <c r="D49" s="7"/>
      <c r="E49" s="57">
        <v>0.65610000000000002</v>
      </c>
      <c r="F49" s="57"/>
      <c r="G49" s="57">
        <v>0.30919799999999997</v>
      </c>
      <c r="H49" s="57"/>
      <c r="I49" s="57">
        <v>0.642509</v>
      </c>
      <c r="J49" s="57"/>
      <c r="K49" s="41">
        <f t="shared" si="0"/>
        <v>0.12034099760400004</v>
      </c>
      <c r="L49" s="41"/>
      <c r="M49" s="41">
        <f t="shared" si="1"/>
        <v>1.8471528100000054E-4</v>
      </c>
    </row>
    <row r="50" spans="1:13" x14ac:dyDescent="0.25">
      <c r="A50" s="38">
        <v>41.5</v>
      </c>
      <c r="B50" s="38"/>
      <c r="C50" s="39">
        <v>2674968</v>
      </c>
      <c r="D50" s="7"/>
      <c r="E50" s="40">
        <v>0.63869999999999993</v>
      </c>
      <c r="F50" s="40"/>
      <c r="G50" s="40">
        <v>0.26775900000000002</v>
      </c>
      <c r="H50" s="40"/>
      <c r="I50" s="40">
        <v>0.62121099999999996</v>
      </c>
      <c r="J50" s="40"/>
      <c r="K50" s="41">
        <f t="shared" si="0"/>
        <v>0.13759722548099992</v>
      </c>
      <c r="L50" s="41"/>
      <c r="M50" s="41">
        <f t="shared" si="1"/>
        <v>3.0586512099999919E-4</v>
      </c>
    </row>
    <row r="51" spans="1:13" x14ac:dyDescent="0.25">
      <c r="A51" s="38">
        <v>42.5</v>
      </c>
      <c r="B51" s="38"/>
      <c r="C51" s="39">
        <v>2203758</v>
      </c>
      <c r="D51" s="7"/>
      <c r="E51" s="40">
        <v>0.62360000000000004</v>
      </c>
      <c r="F51" s="40"/>
      <c r="G51" s="40">
        <v>0.22855900000000001</v>
      </c>
      <c r="H51" s="40"/>
      <c r="I51" s="40">
        <v>0.599603</v>
      </c>
      <c r="J51" s="40"/>
      <c r="K51" s="41">
        <f t="shared" si="0"/>
        <v>0.15605739168100002</v>
      </c>
      <c r="L51" s="41"/>
      <c r="M51" s="41">
        <f t="shared" si="1"/>
        <v>5.7585600900000226E-4</v>
      </c>
    </row>
    <row r="52" spans="1:13" x14ac:dyDescent="0.25">
      <c r="A52" s="38">
        <v>43.5</v>
      </c>
      <c r="B52" s="38"/>
      <c r="C52" s="39">
        <v>1898455</v>
      </c>
      <c r="D52" s="7"/>
      <c r="E52" s="40">
        <v>0.60829999999999995</v>
      </c>
      <c r="F52" s="40"/>
      <c r="G52" s="40">
        <v>0.19214899999999999</v>
      </c>
      <c r="H52" s="40"/>
      <c r="I52" s="40">
        <v>0.577739</v>
      </c>
      <c r="J52" s="40"/>
      <c r="K52" s="41">
        <f t="shared" si="0"/>
        <v>0.17318165480099995</v>
      </c>
      <c r="L52" s="41"/>
      <c r="M52" s="41">
        <f t="shared" si="1"/>
        <v>9.3397472099999686E-4</v>
      </c>
    </row>
    <row r="53" spans="1:13" x14ac:dyDescent="0.25">
      <c r="A53" s="38">
        <v>44.5</v>
      </c>
      <c r="B53" s="38"/>
      <c r="C53" s="39">
        <v>1636947</v>
      </c>
      <c r="D53" s="7"/>
      <c r="E53" s="40">
        <v>0.5948</v>
      </c>
      <c r="F53" s="40"/>
      <c r="G53" s="40">
        <v>0.15895100000000001</v>
      </c>
      <c r="H53" s="40"/>
      <c r="I53" s="40">
        <v>0.555674</v>
      </c>
      <c r="J53" s="40"/>
      <c r="K53" s="41">
        <f t="shared" si="0"/>
        <v>0.18996435080099999</v>
      </c>
      <c r="L53" s="41"/>
      <c r="M53" s="41">
        <f t="shared" si="1"/>
        <v>1.5308438759999996E-3</v>
      </c>
    </row>
    <row r="54" spans="1:13" x14ac:dyDescent="0.25">
      <c r="A54" s="38">
        <v>45.5</v>
      </c>
      <c r="B54" s="38"/>
      <c r="C54" s="39">
        <v>1409586</v>
      </c>
      <c r="D54" s="7"/>
      <c r="E54" s="57">
        <v>0.58250000000000002</v>
      </c>
      <c r="F54" s="57"/>
      <c r="G54" s="57">
        <v>0.12923999999999999</v>
      </c>
      <c r="H54" s="57"/>
      <c r="I54" s="57">
        <v>0.53346300000000002</v>
      </c>
      <c r="J54" s="57"/>
      <c r="K54" s="41">
        <f t="shared" si="0"/>
        <v>0.20544462759999998</v>
      </c>
      <c r="L54" s="41"/>
      <c r="M54" s="41">
        <f t="shared" si="1"/>
        <v>2.4046273689999997E-3</v>
      </c>
    </row>
    <row r="55" spans="1:13" x14ac:dyDescent="0.25">
      <c r="A55" s="38">
        <v>46.5</v>
      </c>
      <c r="B55" s="38"/>
      <c r="C55" s="39">
        <v>1291897</v>
      </c>
      <c r="D55" s="7"/>
      <c r="E55" s="40">
        <v>0.56320000000000003</v>
      </c>
      <c r="F55" s="40"/>
      <c r="G55" s="40">
        <v>0.103197</v>
      </c>
      <c r="H55" s="40"/>
      <c r="I55" s="40">
        <v>0.51116399999999995</v>
      </c>
      <c r="J55" s="40"/>
      <c r="K55" s="41">
        <f t="shared" si="0"/>
        <v>0.21160276000900005</v>
      </c>
      <c r="L55" s="41"/>
      <c r="M55" s="41">
        <f t="shared" si="1"/>
        <v>2.7077452960000085E-3</v>
      </c>
    </row>
    <row r="56" spans="1:13" x14ac:dyDescent="0.25">
      <c r="A56" s="38">
        <v>47.5</v>
      </c>
      <c r="B56" s="38"/>
      <c r="C56" s="39">
        <v>1205727</v>
      </c>
      <c r="D56" s="7"/>
      <c r="E56" s="40">
        <v>0.55289999999999995</v>
      </c>
      <c r="F56" s="40"/>
      <c r="G56" s="40">
        <v>8.0727999999999994E-2</v>
      </c>
      <c r="H56" s="40"/>
      <c r="I56" s="40">
        <v>0.48883500000000002</v>
      </c>
      <c r="J56" s="40"/>
      <c r="K56" s="41">
        <f t="shared" si="0"/>
        <v>0.22294639758399992</v>
      </c>
      <c r="L56" s="41"/>
      <c r="M56" s="41">
        <f t="shared" si="1"/>
        <v>4.1043242249999903E-3</v>
      </c>
    </row>
    <row r="57" spans="1:13" x14ac:dyDescent="0.25">
      <c r="A57" s="38">
        <v>48.5</v>
      </c>
      <c r="B57" s="38"/>
      <c r="C57" s="39">
        <v>1068918</v>
      </c>
      <c r="D57" s="7"/>
      <c r="E57" s="40">
        <v>0.53749999999999998</v>
      </c>
      <c r="F57" s="40"/>
      <c r="G57" s="40">
        <v>6.1684000000000003E-2</v>
      </c>
      <c r="H57" s="40"/>
      <c r="I57" s="40">
        <v>0.46653699999999998</v>
      </c>
      <c r="J57" s="40"/>
      <c r="K57" s="41">
        <f t="shared" si="0"/>
        <v>0.22640086585599997</v>
      </c>
      <c r="L57" s="41"/>
      <c r="M57" s="41">
        <f t="shared" si="1"/>
        <v>5.035747369E-3</v>
      </c>
    </row>
    <row r="58" spans="1:13" x14ac:dyDescent="0.25">
      <c r="A58" s="38">
        <v>49.5</v>
      </c>
      <c r="B58" s="38"/>
      <c r="C58" s="39">
        <v>981616</v>
      </c>
      <c r="D58" s="7"/>
      <c r="E58" s="40">
        <v>0.52129999999999999</v>
      </c>
      <c r="F58" s="40"/>
      <c r="G58" s="40">
        <v>4.5836000000000002E-2</v>
      </c>
      <c r="H58" s="40"/>
      <c r="I58" s="40">
        <v>0.444326</v>
      </c>
      <c r="J58" s="40"/>
      <c r="K58" s="41">
        <f t="shared" si="0"/>
        <v>0.22606601529600001</v>
      </c>
      <c r="L58" s="41"/>
      <c r="M58" s="41">
        <f t="shared" si="1"/>
        <v>5.9249966759999982E-3</v>
      </c>
    </row>
    <row r="59" spans="1:13" x14ac:dyDescent="0.25">
      <c r="A59" s="38">
        <v>50.5</v>
      </c>
      <c r="B59" s="38"/>
      <c r="C59" s="39">
        <v>859665</v>
      </c>
      <c r="D59" s="7"/>
      <c r="E59" s="40">
        <v>0.50390000000000001</v>
      </c>
      <c r="F59" s="40"/>
      <c r="G59" s="40">
        <v>3.2910000000000002E-2</v>
      </c>
      <c r="H59" s="40"/>
      <c r="I59" s="40">
        <v>0.422261</v>
      </c>
      <c r="J59" s="40"/>
      <c r="K59" s="41">
        <f t="shared" si="0"/>
        <v>0.22183158010000001</v>
      </c>
      <c r="L59" s="41"/>
      <c r="M59" s="41">
        <f t="shared" si="1"/>
        <v>6.6649263210000025E-3</v>
      </c>
    </row>
    <row r="60" spans="1:13" ht="15.75" thickBot="1" x14ac:dyDescent="0.3">
      <c r="A60" s="42">
        <v>51.5</v>
      </c>
      <c r="B60" s="42"/>
      <c r="C60" s="43">
        <v>770884</v>
      </c>
      <c r="D60" s="44"/>
      <c r="E60" s="45">
        <v>0.48659999999999998</v>
      </c>
      <c r="F60" s="45"/>
      <c r="G60" s="45">
        <v>2.2619E-2</v>
      </c>
      <c r="H60" s="45"/>
      <c r="I60" s="45">
        <v>0.40039599999999997</v>
      </c>
      <c r="J60" s="45"/>
      <c r="K60" s="46">
        <f t="shared" si="0"/>
        <v>0.21527836836099998</v>
      </c>
      <c r="L60" s="46"/>
      <c r="M60" s="46">
        <f t="shared" si="1"/>
        <v>7.4311296160000009E-3</v>
      </c>
    </row>
    <row r="61" spans="1:13" x14ac:dyDescent="0.25">
      <c r="A61" s="38">
        <v>52.5</v>
      </c>
      <c r="B61" s="38"/>
      <c r="C61" s="39">
        <v>723676</v>
      </c>
      <c r="D61" s="7"/>
      <c r="E61" s="40">
        <v>0.47420000000000001</v>
      </c>
      <c r="F61" s="40"/>
      <c r="G61" s="40">
        <v>1.4678999999999999E-2</v>
      </c>
      <c r="H61" s="40"/>
      <c r="I61" s="40">
        <v>0.37878899999999999</v>
      </c>
      <c r="J61" s="40"/>
      <c r="K61" s="41">
        <f t="shared" si="0"/>
        <v>0.21115954944100002</v>
      </c>
      <c r="L61" s="41"/>
      <c r="M61" s="41">
        <f t="shared" si="1"/>
        <v>9.1032589210000049E-3</v>
      </c>
    </row>
    <row r="62" spans="1:13" x14ac:dyDescent="0.25">
      <c r="A62" s="38">
        <v>53.5</v>
      </c>
      <c r="B62" s="38"/>
      <c r="C62" s="39">
        <v>585618</v>
      </c>
      <c r="D62" s="7"/>
      <c r="E62" s="57">
        <v>0.4617</v>
      </c>
      <c r="F62" s="57"/>
      <c r="G62" s="57">
        <v>8.8430000000000002E-3</v>
      </c>
      <c r="H62" s="57"/>
      <c r="I62" s="57">
        <v>0.357491</v>
      </c>
      <c r="J62" s="57"/>
      <c r="K62" s="41">
        <f t="shared" si="0"/>
        <v>0.20507946244900002</v>
      </c>
      <c r="L62" s="41"/>
      <c r="M62" s="41">
        <f t="shared" si="1"/>
        <v>1.0859515681E-2</v>
      </c>
    </row>
    <row r="63" spans="1:13" x14ac:dyDescent="0.25">
      <c r="A63" s="38">
        <v>54.5</v>
      </c>
      <c r="B63" s="38"/>
      <c r="C63" s="39">
        <v>366915</v>
      </c>
      <c r="D63" s="7"/>
      <c r="E63" s="40">
        <v>0.44579999999999997</v>
      </c>
      <c r="F63" s="40"/>
      <c r="G63" s="40">
        <v>4.7869999999999996E-3</v>
      </c>
      <c r="H63" s="40"/>
      <c r="I63" s="40">
        <v>0.33655499999999999</v>
      </c>
      <c r="J63" s="40"/>
      <c r="K63" s="41">
        <f t="shared" si="0"/>
        <v>0.19449246616899998</v>
      </c>
      <c r="L63" s="41"/>
      <c r="M63" s="41">
        <f t="shared" si="1"/>
        <v>1.1934470024999996E-2</v>
      </c>
    </row>
    <row r="64" spans="1:13" x14ac:dyDescent="0.25">
      <c r="A64" s="38">
        <v>55.5</v>
      </c>
      <c r="B64" s="38"/>
      <c r="C64" s="39">
        <v>233465</v>
      </c>
      <c r="D64" s="7"/>
      <c r="E64" s="40">
        <v>0.43180000000000002</v>
      </c>
      <c r="F64" s="40"/>
      <c r="G64" s="40">
        <v>2.212E-3</v>
      </c>
      <c r="H64" s="40"/>
      <c r="I64" s="40">
        <v>0.31603900000000001</v>
      </c>
      <c r="J64" s="40"/>
      <c r="K64" s="41">
        <f t="shared" si="0"/>
        <v>0.18454584974400001</v>
      </c>
      <c r="L64" s="41"/>
      <c r="M64" s="41">
        <f t="shared" si="1"/>
        <v>1.3400609121000001E-2</v>
      </c>
    </row>
    <row r="65" spans="1:13" x14ac:dyDescent="0.25">
      <c r="A65" s="38">
        <v>56.5</v>
      </c>
      <c r="B65" s="38"/>
      <c r="C65" s="39">
        <v>223111</v>
      </c>
      <c r="D65" s="7"/>
      <c r="E65" s="40">
        <v>0.41369999999999996</v>
      </c>
      <c r="F65" s="40"/>
      <c r="G65" s="40">
        <v>7.9100000000000004E-4</v>
      </c>
      <c r="H65" s="40"/>
      <c r="I65" s="40">
        <v>0.295989</v>
      </c>
      <c r="J65" s="40"/>
      <c r="K65" s="41">
        <f t="shared" si="0"/>
        <v>0.17049384228099998</v>
      </c>
      <c r="L65" s="41"/>
      <c r="M65" s="41">
        <f t="shared" si="1"/>
        <v>1.3855879520999989E-2</v>
      </c>
    </row>
    <row r="66" spans="1:13" x14ac:dyDescent="0.25">
      <c r="A66" s="38">
        <v>57.5</v>
      </c>
      <c r="B66" s="38"/>
      <c r="C66" s="39">
        <v>152648</v>
      </c>
      <c r="D66" s="7"/>
      <c r="E66" s="40">
        <v>0.40020000000000006</v>
      </c>
      <c r="F66" s="40"/>
      <c r="G66" s="40">
        <v>1.74E-4</v>
      </c>
      <c r="H66" s="40"/>
      <c r="I66" s="40">
        <v>0.27644400000000002</v>
      </c>
      <c r="J66" s="40"/>
      <c r="K66" s="41">
        <f t="shared" si="0"/>
        <v>0.16002080067600005</v>
      </c>
      <c r="L66" s="41"/>
      <c r="M66" s="41">
        <f t="shared" si="1"/>
        <v>1.5315547536000009E-2</v>
      </c>
    </row>
    <row r="67" spans="1:13" x14ac:dyDescent="0.25">
      <c r="A67" s="38">
        <v>58.5</v>
      </c>
      <c r="B67" s="38"/>
      <c r="C67" s="39">
        <v>146277</v>
      </c>
      <c r="D67" s="7"/>
      <c r="E67" s="40">
        <v>0.3886</v>
      </c>
      <c r="F67" s="40"/>
      <c r="G67" s="40">
        <v>1.0000000000000001E-5</v>
      </c>
      <c r="H67" s="40"/>
      <c r="I67" s="40">
        <v>0.25744600000000001</v>
      </c>
      <c r="J67" s="40"/>
      <c r="K67" s="41">
        <f t="shared" si="0"/>
        <v>0.15100218809999999</v>
      </c>
      <c r="L67" s="41"/>
      <c r="M67" s="41">
        <f t="shared" si="1"/>
        <v>1.7201371715999999E-2</v>
      </c>
    </row>
    <row r="68" spans="1:13" x14ac:dyDescent="0.25">
      <c r="A68" s="38">
        <v>59.5</v>
      </c>
      <c r="B68" s="38"/>
      <c r="C68" s="39">
        <v>72600</v>
      </c>
      <c r="D68" s="7"/>
      <c r="E68" s="40">
        <v>0.37569999999999998</v>
      </c>
      <c r="F68" s="40"/>
      <c r="G68" s="40">
        <v>0</v>
      </c>
      <c r="H68" s="40"/>
      <c r="I68" s="40">
        <v>0.239034</v>
      </c>
      <c r="J68" s="40"/>
      <c r="K68" s="41">
        <f t="shared" si="0"/>
        <v>0.14115048999999999</v>
      </c>
      <c r="L68" s="41"/>
      <c r="M68" s="41">
        <f t="shared" si="1"/>
        <v>1.8677595555999994E-2</v>
      </c>
    </row>
    <row r="69" spans="1:13" x14ac:dyDescent="0.25">
      <c r="A69" s="38">
        <v>60.5</v>
      </c>
      <c r="B69" s="38"/>
      <c r="C69" s="39">
        <v>17771</v>
      </c>
      <c r="D69" s="7"/>
      <c r="E69" s="40">
        <v>0.35820000000000002</v>
      </c>
      <c r="F69" s="40"/>
      <c r="G69" s="40">
        <v>0</v>
      </c>
      <c r="H69" s="40"/>
      <c r="I69" s="40">
        <v>0.22124199999999999</v>
      </c>
      <c r="J69" s="40"/>
      <c r="K69" s="41">
        <f t="shared" si="0"/>
        <v>0.12830724000000002</v>
      </c>
      <c r="L69" s="41"/>
      <c r="M69" s="41">
        <f t="shared" si="1"/>
        <v>1.8757493764000006E-2</v>
      </c>
    </row>
    <row r="70" spans="1:13" x14ac:dyDescent="0.25">
      <c r="A70" s="38">
        <v>61.5</v>
      </c>
      <c r="B70" s="38"/>
      <c r="C70" s="39">
        <v>8550</v>
      </c>
      <c r="D70" s="7"/>
      <c r="E70" s="40">
        <v>0.34060000000000001</v>
      </c>
      <c r="F70" s="40"/>
      <c r="G70" s="40">
        <v>0</v>
      </c>
      <c r="H70" s="40"/>
      <c r="I70" s="40">
        <v>0.20410200000000001</v>
      </c>
      <c r="J70" s="40"/>
      <c r="K70" s="41">
        <f t="shared" si="0"/>
        <v>0.11600836</v>
      </c>
      <c r="L70" s="41"/>
      <c r="M70" s="41">
        <f t="shared" si="1"/>
        <v>1.8631704004000001E-2</v>
      </c>
    </row>
    <row r="71" spans="1:13" x14ac:dyDescent="0.25">
      <c r="A71" s="38">
        <v>62.5</v>
      </c>
      <c r="B71" s="38"/>
      <c r="C71" s="39">
        <v>2998</v>
      </c>
      <c r="D71" s="7"/>
      <c r="E71" s="57">
        <v>0.31819999999999998</v>
      </c>
      <c r="F71" s="57"/>
      <c r="G71" s="57">
        <v>0</v>
      </c>
      <c r="H71" s="57"/>
      <c r="I71" s="57">
        <v>0.187643</v>
      </c>
      <c r="J71" s="57"/>
      <c r="K71" s="41">
        <f t="shared" si="0"/>
        <v>0.10125123999999999</v>
      </c>
      <c r="L71" s="41"/>
      <c r="M71" s="41">
        <f t="shared" si="1"/>
        <v>1.7045130248999993E-2</v>
      </c>
    </row>
    <row r="72" spans="1:13" x14ac:dyDescent="0.25">
      <c r="A72" s="38">
        <v>63.5</v>
      </c>
      <c r="B72" s="38"/>
      <c r="C72" s="39">
        <v>751</v>
      </c>
      <c r="D72" s="7"/>
      <c r="E72" s="40">
        <v>0.27229999999999999</v>
      </c>
      <c r="F72" s="40"/>
      <c r="G72" s="40">
        <v>0</v>
      </c>
      <c r="H72" s="40"/>
      <c r="I72" s="40">
        <v>0.171904</v>
      </c>
      <c r="J72" s="40"/>
      <c r="K72" s="41">
        <f t="shared" si="0"/>
        <v>7.4147289999999991E-2</v>
      </c>
      <c r="L72" s="41"/>
      <c r="M72" s="41">
        <f t="shared" si="1"/>
        <v>1.0079356815999998E-2</v>
      </c>
    </row>
    <row r="73" spans="1:13" x14ac:dyDescent="0.25">
      <c r="A73" s="38">
        <v>64.5</v>
      </c>
      <c r="B73" s="38"/>
      <c r="C73" s="39">
        <v>579</v>
      </c>
      <c r="D73" s="7"/>
      <c r="E73" s="40">
        <v>0.22850000000000001</v>
      </c>
      <c r="F73" s="40"/>
      <c r="G73" s="40">
        <v>0</v>
      </c>
      <c r="H73" s="40"/>
      <c r="I73" s="40">
        <v>0.15689400000000001</v>
      </c>
      <c r="J73" s="40"/>
      <c r="K73" s="41">
        <f t="shared" ref="K73:K75" si="2">(G73-E73)^2</f>
        <v>5.2212250000000002E-2</v>
      </c>
      <c r="L73" s="41"/>
      <c r="M73" s="41">
        <f t="shared" ref="M73:M75" si="3">(I73-E73)^2</f>
        <v>5.1274192360000002E-3</v>
      </c>
    </row>
    <row r="74" spans="1:13" x14ac:dyDescent="0.25">
      <c r="A74" s="38">
        <v>65.5</v>
      </c>
      <c r="B74" s="38"/>
      <c r="C74" s="39">
        <v>430</v>
      </c>
      <c r="D74" s="7"/>
      <c r="E74" s="40">
        <v>0.18760000000000002</v>
      </c>
      <c r="F74" s="40"/>
      <c r="G74" s="40">
        <v>0</v>
      </c>
      <c r="H74" s="40"/>
      <c r="I74" s="40">
        <v>0.142625</v>
      </c>
      <c r="J74" s="40"/>
      <c r="K74" s="41">
        <f t="shared" si="2"/>
        <v>3.5193760000000004E-2</v>
      </c>
      <c r="L74" s="41"/>
      <c r="M74" s="41">
        <f t="shared" si="3"/>
        <v>2.0227506250000012E-3</v>
      </c>
    </row>
    <row r="75" spans="1:13" x14ac:dyDescent="0.25">
      <c r="A75" s="38">
        <v>66.5</v>
      </c>
      <c r="B75" s="38"/>
      <c r="C75" s="39">
        <v>100</v>
      </c>
      <c r="D75" s="7"/>
      <c r="E75" s="40">
        <v>0.17600000000000002</v>
      </c>
      <c r="F75" s="40"/>
      <c r="G75" s="40">
        <v>0</v>
      </c>
      <c r="H75" s="40"/>
      <c r="I75" s="40">
        <v>0.129109</v>
      </c>
      <c r="J75" s="40"/>
      <c r="K75" s="41">
        <f t="shared" si="2"/>
        <v>3.0976000000000007E-2</v>
      </c>
      <c r="L75" s="41"/>
      <c r="M75" s="41">
        <f t="shared" si="3"/>
        <v>2.1987658810000013E-3</v>
      </c>
    </row>
    <row r="76" spans="1:13" x14ac:dyDescent="0.25">
      <c r="A76" s="38">
        <v>67.5</v>
      </c>
      <c r="B76" s="38"/>
      <c r="C76" s="39"/>
      <c r="D76" s="38"/>
      <c r="E76" s="40"/>
      <c r="F76" s="40"/>
      <c r="G76" s="40">
        <v>0</v>
      </c>
      <c r="H76" s="40"/>
      <c r="I76" s="40">
        <v>0.116353</v>
      </c>
      <c r="J76" s="40"/>
      <c r="K76" s="47"/>
      <c r="L76" s="41"/>
      <c r="M76" s="47"/>
    </row>
    <row r="77" spans="1:13" x14ac:dyDescent="0.25">
      <c r="A77" s="38"/>
      <c r="B77" s="38"/>
      <c r="C77" s="39"/>
      <c r="D77" s="38"/>
      <c r="E77" s="40"/>
      <c r="F77" s="40"/>
      <c r="G77" s="40"/>
      <c r="H77" s="40"/>
      <c r="I77" s="40"/>
      <c r="J77" s="40"/>
      <c r="K77" s="41"/>
      <c r="L77" s="41"/>
      <c r="M77" s="41"/>
    </row>
    <row r="78" spans="1:13" x14ac:dyDescent="0.25">
      <c r="A78" s="38"/>
      <c r="B78" s="38"/>
      <c r="C78" s="38"/>
      <c r="D78" s="38"/>
      <c r="G78" s="35"/>
      <c r="H78" s="35"/>
      <c r="I78" s="35"/>
      <c r="J78" s="35"/>
      <c r="K78" s="48"/>
      <c r="L78" s="48"/>
      <c r="M78" s="48"/>
    </row>
    <row r="79" spans="1:13" x14ac:dyDescent="0.25">
      <c r="A79" s="49" t="s">
        <v>47</v>
      </c>
      <c r="B79" s="49"/>
      <c r="C79" s="38"/>
      <c r="D79" s="38"/>
      <c r="G79" s="35"/>
      <c r="H79" s="35"/>
      <c r="I79" s="35" t="s">
        <v>24</v>
      </c>
      <c r="J79" s="35"/>
      <c r="K79" s="41">
        <f>SUM(K8:K76)</f>
        <v>4.8548287354230011</v>
      </c>
      <c r="L79" s="41"/>
      <c r="M79" s="50">
        <f>SUM(M8:M76)</f>
        <v>0.23305486270700002</v>
      </c>
    </row>
    <row r="80" spans="1:13" x14ac:dyDescent="0.25">
      <c r="A80" s="49"/>
      <c r="B80" s="49"/>
      <c r="C80" s="38"/>
      <c r="D80" s="38"/>
      <c r="G80" s="35"/>
      <c r="H80" s="35"/>
      <c r="I80" s="35"/>
      <c r="J80" s="35"/>
      <c r="K80" s="41"/>
      <c r="L80" s="41"/>
      <c r="M80" s="41"/>
    </row>
    <row r="81" spans="1:15" x14ac:dyDescent="0.25">
      <c r="A81" s="49" t="s">
        <v>76</v>
      </c>
      <c r="B81" s="49"/>
      <c r="C81" s="38"/>
      <c r="D81" s="38"/>
      <c r="G81" s="35"/>
      <c r="H81" s="35"/>
      <c r="I81" s="35" t="s">
        <v>27</v>
      </c>
      <c r="J81" s="35"/>
      <c r="K81" s="41">
        <f>SUM(K8:K60)</f>
        <v>2.898787946563</v>
      </c>
      <c r="L81" s="41"/>
      <c r="M81" s="50">
        <f t="shared" ref="M81" si="4">SUM(M8:M60)</f>
        <v>4.8843994055000027E-2</v>
      </c>
    </row>
    <row r="82" spans="1:15" x14ac:dyDescent="0.25">
      <c r="A82" s="51"/>
      <c r="B82" s="51"/>
      <c r="C82" s="51"/>
      <c r="D82" s="51"/>
      <c r="E82" s="13"/>
      <c r="F82" s="13"/>
      <c r="G82" s="52"/>
      <c r="H82" s="52"/>
      <c r="I82" s="52"/>
      <c r="J82" s="52"/>
      <c r="K82" s="53"/>
      <c r="L82" s="53"/>
      <c r="M82" s="53"/>
    </row>
    <row r="83" spans="1:15" x14ac:dyDescent="0.25">
      <c r="A83" s="38"/>
      <c r="B83" s="38"/>
      <c r="C83" s="38"/>
      <c r="D83" s="38"/>
      <c r="G83" s="35"/>
      <c r="H83" s="35"/>
      <c r="I83" s="35"/>
      <c r="J83" s="35"/>
      <c r="K83" s="48"/>
      <c r="L83" s="48"/>
      <c r="M83" s="48"/>
    </row>
    <row r="84" spans="1:15" x14ac:dyDescent="0.25">
      <c r="A84" s="38"/>
      <c r="B84" s="38"/>
      <c r="C84" s="38"/>
      <c r="D84" s="38"/>
      <c r="G84" s="35"/>
      <c r="H84" s="35"/>
      <c r="I84" s="35"/>
      <c r="J84" s="35"/>
      <c r="K84" s="48"/>
      <c r="L84" s="48"/>
      <c r="M84" s="48"/>
    </row>
    <row r="85" spans="1:15" x14ac:dyDescent="0.25">
      <c r="A85" s="131" t="s">
        <v>48</v>
      </c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87"/>
      <c r="O85" s="87"/>
    </row>
    <row r="86" spans="1:15" x14ac:dyDescent="0.25">
      <c r="A86" s="132" t="s">
        <v>49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88"/>
      <c r="O86" s="88"/>
    </row>
    <row r="87" spans="1:15" x14ac:dyDescent="0.25">
      <c r="A87" s="131" t="s">
        <v>50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87"/>
      <c r="O87" s="87"/>
    </row>
    <row r="88" spans="1:15" x14ac:dyDescent="0.25">
      <c r="A88" s="131" t="s">
        <v>51</v>
      </c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87"/>
      <c r="O88" s="87"/>
    </row>
    <row r="89" spans="1:15" x14ac:dyDescent="0.25">
      <c r="A89" s="131" t="s">
        <v>52</v>
      </c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87"/>
      <c r="O89" s="87"/>
    </row>
    <row r="90" spans="1:15" x14ac:dyDescent="0.25">
      <c r="A90" s="131" t="s">
        <v>53</v>
      </c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87"/>
      <c r="O90" s="87"/>
    </row>
    <row r="91" spans="1:15" x14ac:dyDescent="0.25">
      <c r="A91" s="131" t="s">
        <v>54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87"/>
      <c r="O91" s="87"/>
    </row>
    <row r="92" spans="1:15" x14ac:dyDescent="0.25">
      <c r="A92" s="131" t="s">
        <v>55</v>
      </c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87"/>
      <c r="O92" s="87"/>
    </row>
    <row r="93" spans="1:15" x14ac:dyDescent="0.25">
      <c r="A93" s="131" t="s">
        <v>82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</row>
    <row r="94" spans="1:15" x14ac:dyDescent="0.25">
      <c r="A94" s="38"/>
      <c r="B94" s="38"/>
      <c r="C94" s="38"/>
      <c r="D94" s="38"/>
      <c r="G94" s="35"/>
      <c r="H94" s="35"/>
      <c r="I94" s="35"/>
      <c r="J94" s="35"/>
      <c r="K94" s="48"/>
      <c r="L94" s="48"/>
      <c r="M94" s="48"/>
    </row>
    <row r="95" spans="1:15" x14ac:dyDescent="0.25">
      <c r="A95" s="38"/>
      <c r="B95" s="38"/>
      <c r="C95" s="38"/>
      <c r="D95" s="38"/>
      <c r="G95" s="35"/>
      <c r="H95" s="35"/>
      <c r="I95" s="35"/>
      <c r="J95" s="35"/>
      <c r="K95" s="48"/>
      <c r="L95" s="48"/>
      <c r="M95" s="48"/>
    </row>
    <row r="96" spans="1:15" x14ac:dyDescent="0.25">
      <c r="A96" s="38"/>
      <c r="B96" s="38"/>
      <c r="C96" s="38"/>
      <c r="D96" s="38"/>
      <c r="G96" s="35"/>
      <c r="H96" s="35"/>
      <c r="I96" s="35"/>
      <c r="J96" s="35"/>
      <c r="K96" s="48"/>
      <c r="L96" s="48"/>
      <c r="M96" s="48"/>
    </row>
    <row r="97" spans="1:13" x14ac:dyDescent="0.25">
      <c r="A97" s="38"/>
      <c r="B97" s="38"/>
      <c r="C97" s="38"/>
      <c r="D97" s="38"/>
      <c r="G97" s="35"/>
      <c r="H97" s="35"/>
      <c r="I97" s="35"/>
      <c r="J97" s="35"/>
      <c r="K97" s="48"/>
      <c r="L97" s="48"/>
      <c r="M97" s="48"/>
    </row>
    <row r="98" spans="1:13" x14ac:dyDescent="0.25">
      <c r="A98" s="38"/>
      <c r="B98" s="38"/>
      <c r="C98" s="38"/>
      <c r="D98" s="38"/>
      <c r="G98" s="35"/>
      <c r="H98" s="35"/>
      <c r="I98" s="35"/>
      <c r="J98" s="35"/>
      <c r="K98" s="48"/>
      <c r="L98" s="48"/>
      <c r="M98" s="48"/>
    </row>
    <row r="99" spans="1:13" x14ac:dyDescent="0.25">
      <c r="A99" s="38"/>
      <c r="B99" s="38"/>
      <c r="C99" s="38"/>
      <c r="D99" s="38"/>
      <c r="G99" s="35"/>
      <c r="H99" s="35"/>
      <c r="I99" s="35"/>
      <c r="J99" s="35"/>
      <c r="K99" s="48"/>
      <c r="L99" s="48"/>
      <c r="M99" s="48"/>
    </row>
    <row r="100" spans="1:13" x14ac:dyDescent="0.25">
      <c r="A100" s="38"/>
      <c r="B100" s="38"/>
      <c r="C100" s="38"/>
      <c r="D100" s="38"/>
      <c r="I100" s="35"/>
      <c r="J100" s="35"/>
      <c r="K100" s="48"/>
      <c r="L100" s="48"/>
      <c r="M100" s="48"/>
    </row>
    <row r="101" spans="1:13" x14ac:dyDescent="0.25">
      <c r="A101" s="38"/>
      <c r="B101" s="38"/>
      <c r="C101" s="38"/>
      <c r="D101" s="38"/>
      <c r="I101" s="35"/>
      <c r="J101" s="35"/>
      <c r="K101" s="48"/>
      <c r="L101" s="48"/>
      <c r="M101" s="48"/>
    </row>
    <row r="102" spans="1:13" x14ac:dyDescent="0.25">
      <c r="A102" s="38"/>
      <c r="B102" s="38"/>
      <c r="C102" s="38"/>
      <c r="D102" s="38"/>
      <c r="I102" s="35"/>
      <c r="J102" s="35"/>
      <c r="K102" s="48"/>
      <c r="L102" s="48"/>
      <c r="M102" s="48"/>
    </row>
    <row r="103" spans="1:13" x14ac:dyDescent="0.25">
      <c r="A103" s="38"/>
      <c r="B103" s="38"/>
      <c r="C103" s="38"/>
      <c r="D103" s="38"/>
      <c r="I103" s="35"/>
      <c r="J103" s="35"/>
      <c r="K103" s="48"/>
      <c r="L103" s="48"/>
      <c r="M103" s="48"/>
    </row>
    <row r="104" spans="1:13" x14ac:dyDescent="0.25">
      <c r="A104" s="38"/>
      <c r="B104" s="38"/>
      <c r="C104" s="38"/>
      <c r="D104" s="38"/>
      <c r="I104" s="35"/>
      <c r="J104" s="35"/>
      <c r="K104" s="48"/>
      <c r="L104" s="48"/>
      <c r="M104" s="48"/>
    </row>
    <row r="105" spans="1:13" x14ac:dyDescent="0.25">
      <c r="A105" s="38"/>
      <c r="B105" s="38"/>
      <c r="C105" s="38"/>
      <c r="D105" s="38"/>
      <c r="I105" s="35"/>
      <c r="J105" s="35"/>
      <c r="K105" s="48"/>
      <c r="L105" s="48"/>
      <c r="M105" s="48"/>
    </row>
    <row r="106" spans="1:13" x14ac:dyDescent="0.25">
      <c r="A106" s="38"/>
      <c r="B106" s="38"/>
      <c r="C106" s="38"/>
      <c r="D106" s="38"/>
      <c r="I106" s="35"/>
      <c r="J106" s="35"/>
      <c r="K106" s="48"/>
      <c r="L106" s="48"/>
      <c r="M106" s="48"/>
    </row>
    <row r="107" spans="1:13" x14ac:dyDescent="0.25">
      <c r="A107" s="38"/>
      <c r="B107" s="38"/>
      <c r="C107" s="38"/>
      <c r="D107" s="38"/>
      <c r="I107" s="35"/>
      <c r="J107" s="35"/>
      <c r="K107" s="48"/>
      <c r="L107" s="48"/>
      <c r="M107" s="48"/>
    </row>
    <row r="108" spans="1:13" x14ac:dyDescent="0.25">
      <c r="I108" s="35"/>
      <c r="J108" s="35"/>
    </row>
    <row r="109" spans="1:13" x14ac:dyDescent="0.25">
      <c r="I109" s="35"/>
      <c r="J109" s="35"/>
    </row>
    <row r="110" spans="1:13" x14ac:dyDescent="0.25">
      <c r="I110" s="35"/>
      <c r="J110" s="35"/>
    </row>
    <row r="111" spans="1:13" x14ac:dyDescent="0.25">
      <c r="I111" s="35"/>
      <c r="J111" s="35"/>
    </row>
    <row r="112" spans="1:13" x14ac:dyDescent="0.25">
      <c r="I112" s="35"/>
      <c r="J112" s="35"/>
    </row>
    <row r="113" spans="9:10" x14ac:dyDescent="0.25">
      <c r="I113" s="35"/>
      <c r="J113" s="35"/>
    </row>
    <row r="114" spans="9:10" x14ac:dyDescent="0.25">
      <c r="I114" s="35"/>
      <c r="J114" s="35"/>
    </row>
    <row r="115" spans="9:10" x14ac:dyDescent="0.25">
      <c r="I115" s="35"/>
      <c r="J115" s="35"/>
    </row>
    <row r="116" spans="9:10" x14ac:dyDescent="0.25">
      <c r="I116" s="35"/>
      <c r="J116" s="35"/>
    </row>
    <row r="117" spans="9:10" x14ac:dyDescent="0.25">
      <c r="I117" s="35"/>
      <c r="J117" s="35"/>
    </row>
    <row r="118" spans="9:10" x14ac:dyDescent="0.25">
      <c r="I118" s="35"/>
      <c r="J118" s="35"/>
    </row>
    <row r="119" spans="9:10" x14ac:dyDescent="0.25">
      <c r="I119" s="35"/>
      <c r="J119" s="35"/>
    </row>
    <row r="120" spans="9:10" x14ac:dyDescent="0.25">
      <c r="I120" s="35"/>
      <c r="J120" s="35"/>
    </row>
    <row r="121" spans="9:10" x14ac:dyDescent="0.25">
      <c r="I121" s="35"/>
      <c r="J121" s="35"/>
    </row>
    <row r="122" spans="9:10" x14ac:dyDescent="0.25">
      <c r="I122" s="35"/>
      <c r="J122" s="35"/>
    </row>
    <row r="123" spans="9:10" x14ac:dyDescent="0.25">
      <c r="I123" s="35"/>
      <c r="J123" s="35"/>
    </row>
  </sheetData>
  <mergeCells count="11">
    <mergeCell ref="A88:M88"/>
    <mergeCell ref="G5:G6"/>
    <mergeCell ref="I5:I6"/>
    <mergeCell ref="A85:M85"/>
    <mergeCell ref="A86:M86"/>
    <mergeCell ref="A87:M87"/>
    <mergeCell ref="A89:M89"/>
    <mergeCell ref="A90:M90"/>
    <mergeCell ref="A91:M91"/>
    <mergeCell ref="A92:M92"/>
    <mergeCell ref="A93:M93"/>
  </mergeCells>
  <printOptions horizontalCentered="1"/>
  <pageMargins left="0.5" right="0.5" top="0.75" bottom="0.5" header="0.3" footer="0.3"/>
  <pageSetup scale="66" fitToHeight="2" orientation="portrait" horizontalDpi="1200" verticalDpi="1200" r:id="rId1"/>
  <headerFooter scaleWithDoc="0">
    <oddHeader>&amp;C&amp;"-,Bold"&amp;14Account 352 Curve Fitting&amp;RExhibit DJG-6
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0EBD-527D-4DB6-9C18-077B9D51458E}">
  <sheetPr>
    <tabColor theme="5" tint="0.39997558519241921"/>
    <pageSetUpPr fitToPage="1"/>
  </sheetPr>
  <dimension ref="A1:V18"/>
  <sheetViews>
    <sheetView zoomScaleNormal="100" workbookViewId="0">
      <pane ySplit="7" topLeftCell="A8" activePane="bottomLeft" state="frozen"/>
      <selection pane="bottomLeft"/>
    </sheetView>
  </sheetViews>
  <sheetFormatPr defaultRowHeight="15" x14ac:dyDescent="0.25"/>
  <cols>
    <col min="1" max="1" width="8.140625" bestFit="1" customWidth="1"/>
    <col min="2" max="2" width="1.7109375" customWidth="1"/>
    <col min="3" max="3" width="25.28515625" bestFit="1" customWidth="1"/>
    <col min="4" max="4" width="2.7109375" customWidth="1"/>
    <col min="5" max="5" width="5.28515625" bestFit="1" customWidth="1"/>
    <col min="6" max="6" width="1.7109375" customWidth="1"/>
    <col min="7" max="7" width="3.140625" customWidth="1"/>
    <col min="8" max="8" width="2.7109375" customWidth="1"/>
    <col min="9" max="9" width="8.7109375" customWidth="1"/>
    <col min="10" max="10" width="2.7109375" customWidth="1"/>
    <col min="11" max="11" width="10.7109375" customWidth="1"/>
    <col min="12" max="13" width="2.7109375" customWidth="1"/>
    <col min="14" max="14" width="5.28515625" bestFit="1" customWidth="1"/>
    <col min="15" max="15" width="1.7109375" customWidth="1"/>
    <col min="16" max="16" width="3.140625" customWidth="1"/>
    <col min="17" max="17" width="2.7109375" customWidth="1"/>
    <col min="18" max="18" width="8.7109375" customWidth="1"/>
    <col min="19" max="19" width="2.7109375" customWidth="1"/>
    <col min="20" max="20" width="10.7109375" customWidth="1"/>
    <col min="22" max="22" width="10.85546875" bestFit="1" customWidth="1"/>
  </cols>
  <sheetData>
    <row r="1" spans="1:22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3" spans="1:22" x14ac:dyDescent="0.25">
      <c r="D3" s="14"/>
      <c r="E3" s="14"/>
      <c r="F3" s="14"/>
      <c r="G3" s="14"/>
    </row>
    <row r="4" spans="1:22" x14ac:dyDescent="0.25">
      <c r="A4" s="3"/>
      <c r="B4" s="3"/>
      <c r="C4" s="27"/>
      <c r="D4" s="3"/>
      <c r="E4" s="127" t="s">
        <v>79</v>
      </c>
      <c r="F4" s="127"/>
      <c r="G4" s="127"/>
      <c r="H4" s="127"/>
      <c r="I4" s="127"/>
      <c r="J4" s="127"/>
      <c r="K4" s="127"/>
      <c r="N4" s="127" t="s">
        <v>80</v>
      </c>
      <c r="O4" s="127"/>
      <c r="P4" s="127"/>
      <c r="Q4" s="127"/>
      <c r="R4" s="127"/>
      <c r="S4" s="127"/>
      <c r="T4" s="127"/>
    </row>
    <row r="5" spans="1:22" x14ac:dyDescent="0.25">
      <c r="A5" s="4" t="s">
        <v>0</v>
      </c>
      <c r="B5" s="4"/>
      <c r="C5" s="3"/>
      <c r="D5" s="3"/>
      <c r="E5" s="128"/>
      <c r="F5" s="128"/>
      <c r="G5" s="128"/>
      <c r="I5" s="4" t="s">
        <v>156</v>
      </c>
      <c r="J5" s="4"/>
      <c r="K5" s="4" t="s">
        <v>4</v>
      </c>
      <c r="L5" s="23"/>
      <c r="N5" s="128"/>
      <c r="O5" s="128"/>
      <c r="P5" s="128"/>
      <c r="R5" s="4" t="s">
        <v>156</v>
      </c>
      <c r="S5" s="4"/>
      <c r="T5" s="4" t="s">
        <v>4</v>
      </c>
    </row>
    <row r="6" spans="1:22" x14ac:dyDescent="0.25">
      <c r="A6" s="8" t="s">
        <v>1</v>
      </c>
      <c r="B6" s="4"/>
      <c r="C6" s="8" t="s">
        <v>2</v>
      </c>
      <c r="D6" s="3"/>
      <c r="E6" s="127" t="s">
        <v>29</v>
      </c>
      <c r="F6" s="127"/>
      <c r="G6" s="127"/>
      <c r="I6" s="8" t="s">
        <v>3</v>
      </c>
      <c r="J6" s="4"/>
      <c r="K6" s="8" t="s">
        <v>5</v>
      </c>
      <c r="L6" s="23"/>
      <c r="N6" s="127" t="s">
        <v>29</v>
      </c>
      <c r="O6" s="127"/>
      <c r="P6" s="127"/>
      <c r="R6" s="8" t="s">
        <v>3</v>
      </c>
      <c r="S6" s="4"/>
      <c r="T6" s="8" t="s">
        <v>5</v>
      </c>
    </row>
    <row r="7" spans="1:22" x14ac:dyDescent="0.25">
      <c r="L7" s="23"/>
    </row>
    <row r="8" spans="1:22" x14ac:dyDescent="0.25">
      <c r="A8" s="1"/>
      <c r="C8" s="61" t="s">
        <v>68</v>
      </c>
      <c r="E8" s="32"/>
      <c r="F8" s="33"/>
      <c r="G8" s="28"/>
      <c r="L8" s="23"/>
    </row>
    <row r="9" spans="1:22" x14ac:dyDescent="0.25">
      <c r="A9" s="1"/>
      <c r="E9" s="32"/>
      <c r="F9" s="33"/>
      <c r="G9" s="28"/>
      <c r="L9" s="23"/>
    </row>
    <row r="10" spans="1:22" x14ac:dyDescent="0.25">
      <c r="A10" s="1">
        <v>376.2</v>
      </c>
      <c r="C10" t="s">
        <v>111</v>
      </c>
      <c r="E10" s="32" t="s">
        <v>36</v>
      </c>
      <c r="F10" s="33" t="s">
        <v>8</v>
      </c>
      <c r="G10" s="28">
        <v>45</v>
      </c>
      <c r="I10" s="69">
        <v>3.7100000000000001E-2</v>
      </c>
      <c r="K10" s="7">
        <v>67006015</v>
      </c>
      <c r="L10" s="23"/>
      <c r="N10" s="32" t="str">
        <f>'Exh. DJG-6 Rate Development'!G58</f>
        <v>R3</v>
      </c>
      <c r="O10" s="33" t="str">
        <f>'Exh. DJG-6 Rate Development'!H58</f>
        <v>-</v>
      </c>
      <c r="P10" s="28">
        <f>'Exh. DJG-6 Rate Development'!I58</f>
        <v>55</v>
      </c>
      <c r="R10" s="69">
        <f>'Exh. DJG-5 Detail Rate Comp'!O58</f>
        <v>2.7630976776739993E-2</v>
      </c>
      <c r="T10" s="7">
        <f>'Exh. DJG-5 Detail Rate Comp'!Q58</f>
        <v>49934719.516828634</v>
      </c>
      <c r="V10" s="7"/>
    </row>
    <row r="11" spans="1:22" x14ac:dyDescent="0.25">
      <c r="A11" s="1">
        <v>376.4</v>
      </c>
      <c r="C11" t="s">
        <v>112</v>
      </c>
      <c r="E11" s="32" t="s">
        <v>77</v>
      </c>
      <c r="F11" s="33" t="s">
        <v>8</v>
      </c>
      <c r="G11" s="28">
        <v>50</v>
      </c>
      <c r="I11" s="69">
        <v>3.1E-2</v>
      </c>
      <c r="K11" s="7">
        <v>20875527</v>
      </c>
      <c r="L11" s="23"/>
      <c r="N11" s="32" t="str">
        <f>'Exh. DJG-6 Rate Development'!G59</f>
        <v>R2.5</v>
      </c>
      <c r="O11" s="33" t="str">
        <f>'Exh. DJG-6 Rate Development'!H59</f>
        <v>-</v>
      </c>
      <c r="P11" s="28">
        <f>'Exh. DJG-6 Rate Development'!I59</f>
        <v>58</v>
      </c>
      <c r="R11" s="69">
        <f>'Exh. DJG-5 Detail Rate Comp'!O59</f>
        <v>2.488888002060155E-2</v>
      </c>
      <c r="T11" s="7">
        <f>'Exh. DJG-5 Detail Rate Comp'!Q59</f>
        <v>16778239.420910873</v>
      </c>
      <c r="V11" s="7"/>
    </row>
    <row r="12" spans="1:22" x14ac:dyDescent="0.25">
      <c r="A12" s="1">
        <v>378</v>
      </c>
      <c r="C12" t="s">
        <v>141</v>
      </c>
      <c r="E12" s="32" t="s">
        <v>36</v>
      </c>
      <c r="F12" s="33" t="s">
        <v>8</v>
      </c>
      <c r="G12" s="28">
        <v>35</v>
      </c>
      <c r="I12" s="69">
        <v>5.2199999999999996E-2</v>
      </c>
      <c r="K12" s="7">
        <v>7974932</v>
      </c>
      <c r="L12" s="23"/>
      <c r="N12" s="32" t="str">
        <f>'Exh. DJG-6 Rate Development'!G61</f>
        <v>R2</v>
      </c>
      <c r="O12" s="33" t="str">
        <f>'Exh. DJG-6 Rate Development'!H61</f>
        <v>-</v>
      </c>
      <c r="P12" s="28">
        <f>'Exh. DJG-6 Rate Development'!I61</f>
        <v>44</v>
      </c>
      <c r="R12" s="69">
        <f>'Exh. DJG-5 Detail Rate Comp'!O61</f>
        <v>3.2923307326439263E-2</v>
      </c>
      <c r="T12" s="7">
        <f>'Exh. DJG-5 Detail Rate Comp'!Q61</f>
        <v>5034494.9827160491</v>
      </c>
      <c r="V12" s="7"/>
    </row>
    <row r="13" spans="1:22" x14ac:dyDescent="0.25">
      <c r="A13" s="1">
        <v>380.2</v>
      </c>
      <c r="C13" s="28" t="s">
        <v>116</v>
      </c>
      <c r="E13" s="32" t="s">
        <v>36</v>
      </c>
      <c r="F13" s="33" t="s">
        <v>8</v>
      </c>
      <c r="G13" s="28">
        <v>40</v>
      </c>
      <c r="I13" s="69">
        <v>5.9400000000000001E-2</v>
      </c>
      <c r="K13" s="7">
        <v>85607269</v>
      </c>
      <c r="L13" s="23"/>
      <c r="N13" s="32" t="str">
        <f>'Exh. DJG-6 Rate Development'!G63</f>
        <v>R2</v>
      </c>
      <c r="O13" s="33" t="str">
        <f>'Exh. DJG-6 Rate Development'!H63</f>
        <v>-</v>
      </c>
      <c r="P13" s="28">
        <f>'Exh. DJG-6 Rate Development'!I63</f>
        <v>51</v>
      </c>
      <c r="R13" s="69">
        <f>'Exh. DJG-5 Detail Rate Comp'!O63</f>
        <v>3.8903932717789455E-2</v>
      </c>
      <c r="T13" s="7">
        <f>'Exh. DJG-5 Detail Rate Comp'!Q63</f>
        <v>56026079.457324833</v>
      </c>
      <c r="V13" s="7"/>
    </row>
    <row r="14" spans="1:22" x14ac:dyDescent="0.25">
      <c r="A14" s="1">
        <v>380.3</v>
      </c>
      <c r="C14" s="28" t="s">
        <v>117</v>
      </c>
      <c r="E14" s="32" t="s">
        <v>36</v>
      </c>
      <c r="F14" s="33" t="s">
        <v>8</v>
      </c>
      <c r="G14" s="28">
        <v>40</v>
      </c>
      <c r="I14" s="69">
        <v>0.24690000000000001</v>
      </c>
      <c r="K14" s="7">
        <v>9973022</v>
      </c>
      <c r="L14" s="23"/>
      <c r="N14" s="32" t="str">
        <f>'Exh. DJG-6 Rate Development'!G64</f>
        <v>R2</v>
      </c>
      <c r="O14" s="33" t="str">
        <f>'Exh. DJG-6 Rate Development'!H64</f>
        <v>-</v>
      </c>
      <c r="P14" s="28">
        <f>'Exh. DJG-6 Rate Development'!I64</f>
        <v>51</v>
      </c>
      <c r="R14" s="69">
        <f>'Exh. DJG-5 Detail Rate Comp'!O64</f>
        <v>6.0081284943009766E-2</v>
      </c>
      <c r="T14" s="7">
        <f>'Exh. DJG-5 Detail Rate Comp'!Q64</f>
        <v>2426544.4408555212</v>
      </c>
      <c r="V14" s="7"/>
    </row>
    <row r="15" spans="1:22" x14ac:dyDescent="0.25">
      <c r="A15" s="1">
        <v>381</v>
      </c>
      <c r="C15" s="28" t="s">
        <v>118</v>
      </c>
      <c r="E15" s="32" t="s">
        <v>36</v>
      </c>
      <c r="F15" s="33" t="s">
        <v>8</v>
      </c>
      <c r="G15" s="28">
        <v>30</v>
      </c>
      <c r="I15" s="69">
        <v>7.2700000000000001E-2</v>
      </c>
      <c r="K15" s="7">
        <v>8531993</v>
      </c>
      <c r="L15" s="23"/>
      <c r="N15" s="32" t="str">
        <f>'Exh. DJG-6 Rate Development'!G65</f>
        <v>R2</v>
      </c>
      <c r="O15" s="33" t="str">
        <f>'Exh. DJG-6 Rate Development'!H65</f>
        <v>-</v>
      </c>
      <c r="P15" s="28">
        <f>'Exh. DJG-6 Rate Development'!I65</f>
        <v>42</v>
      </c>
      <c r="R15" s="69">
        <f>'Exh. DJG-5 Detail Rate Comp'!O65</f>
        <v>3.0783328694537562E-2</v>
      </c>
      <c r="T15" s="7">
        <f>'Exh. DJG-5 Detail Rate Comp'!Q65</f>
        <v>3612303.225934959</v>
      </c>
      <c r="V15" s="7"/>
    </row>
    <row r="16" spans="1:22" x14ac:dyDescent="0.25">
      <c r="A16" s="1">
        <v>382</v>
      </c>
      <c r="C16" s="28" t="s">
        <v>121</v>
      </c>
      <c r="E16" s="32" t="s">
        <v>36</v>
      </c>
      <c r="F16" s="33" t="s">
        <v>8</v>
      </c>
      <c r="G16" s="28">
        <v>35</v>
      </c>
      <c r="I16" s="69">
        <v>4.9200000000000001E-2</v>
      </c>
      <c r="K16" s="7">
        <v>10154516</v>
      </c>
      <c r="L16" s="23"/>
      <c r="N16" s="32" t="str">
        <f>'Exh. DJG-6 Rate Development'!G68</f>
        <v>S1.5</v>
      </c>
      <c r="O16" s="33" t="str">
        <f>'Exh. DJG-6 Rate Development'!H68</f>
        <v>-</v>
      </c>
      <c r="P16" s="28">
        <f>'Exh. DJG-6 Rate Development'!I68</f>
        <v>47</v>
      </c>
      <c r="R16" s="69">
        <f>'Exh. DJG-5 Detail Rate Comp'!O68</f>
        <v>2.8811227151434048E-2</v>
      </c>
      <c r="T16" s="7">
        <f>'Exh. DJG-5 Detail Rate Comp'!Q68</f>
        <v>5942510.5188832181</v>
      </c>
      <c r="V16" s="7"/>
    </row>
    <row r="17" spans="1:20" x14ac:dyDescent="0.25">
      <c r="A17" s="29"/>
      <c r="B17" s="19"/>
      <c r="C17" s="121"/>
      <c r="D17" s="19"/>
      <c r="E17" s="122"/>
      <c r="F17" s="123"/>
      <c r="G17" s="121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x14ac:dyDescent="0.25">
      <c r="A18" s="1"/>
      <c r="C18" s="28"/>
      <c r="E18" s="32"/>
      <c r="F18" s="33"/>
      <c r="G18" s="28"/>
    </row>
  </sheetData>
  <mergeCells count="6">
    <mergeCell ref="N4:T4"/>
    <mergeCell ref="N5:P5"/>
    <mergeCell ref="N6:P6"/>
    <mergeCell ref="E6:G6"/>
    <mergeCell ref="E5:G5"/>
    <mergeCell ref="E4:K4"/>
  </mergeCells>
  <phoneticPr fontId="21" type="noConversion"/>
  <printOptions horizontalCentered="1"/>
  <pageMargins left="0.5" right="0.5" top="0.75" bottom="0.5" header="0.3" footer="0.3"/>
  <pageSetup fitToHeight="6" orientation="landscape" r:id="rId1"/>
  <headerFooter scaleWithDoc="0">
    <oddHeader>&amp;C&amp;"-,Bold"&amp;14Depreciation Parameter Comparison&amp;RExhibit DJG-3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39997558519241921"/>
    <pageSetUpPr fitToPage="1"/>
  </sheetPr>
  <dimension ref="A1:V101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55.7109375" bestFit="1" customWidth="1"/>
    <col min="4" max="4" width="3.7109375" customWidth="1"/>
    <col min="5" max="5" width="16.7109375" customWidth="1"/>
    <col min="6" max="6" width="3.7109375" customWidth="1"/>
    <col min="7" max="7" width="9.140625" customWidth="1"/>
    <col min="8" max="8" width="1.7109375" customWidth="1"/>
    <col min="9" max="9" width="14.85546875" customWidth="1"/>
    <col min="10" max="10" width="3.7109375" customWidth="1"/>
    <col min="11" max="11" width="9.140625" customWidth="1"/>
    <col min="12" max="12" width="1.7109375" customWidth="1"/>
    <col min="13" max="13" width="14.85546875" customWidth="1"/>
    <col min="14" max="14" width="3.7109375" customWidth="1"/>
    <col min="15" max="15" width="9.140625" customWidth="1"/>
    <col min="16" max="16" width="1.7109375" customWidth="1"/>
    <col min="17" max="17" width="14.85546875" customWidth="1"/>
    <col min="18" max="19" width="2.7109375" customWidth="1"/>
    <col min="20" max="20" width="9.140625" customWidth="1"/>
    <col min="21" max="21" width="1.7109375" customWidth="1"/>
    <col min="22" max="22" width="14.85546875" customWidth="1"/>
    <col min="24" max="24" width="10.140625" bestFit="1" customWidth="1"/>
  </cols>
  <sheetData>
    <row r="1" spans="1:22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3" spans="1:22" x14ac:dyDescent="0.25">
      <c r="E3" s="14" t="s">
        <v>17</v>
      </c>
      <c r="F3" s="14"/>
      <c r="G3" s="129" t="s">
        <v>18</v>
      </c>
      <c r="H3" s="129"/>
      <c r="I3" s="129"/>
      <c r="J3" s="14"/>
      <c r="K3" s="129" t="s">
        <v>19</v>
      </c>
      <c r="L3" s="129"/>
      <c r="M3" s="129"/>
      <c r="O3" s="129" t="s">
        <v>20</v>
      </c>
      <c r="P3" s="129"/>
      <c r="Q3" s="129"/>
      <c r="R3" s="14"/>
      <c r="T3" s="129" t="s">
        <v>21</v>
      </c>
      <c r="U3" s="129"/>
      <c r="V3" s="129"/>
    </row>
    <row r="4" spans="1:22" x14ac:dyDescent="0.25">
      <c r="E4" s="14"/>
      <c r="F4" s="14"/>
      <c r="G4" s="14"/>
      <c r="H4" s="14"/>
      <c r="I4" s="14"/>
      <c r="J4" s="14"/>
      <c r="K4" s="14"/>
      <c r="L4" s="14"/>
      <c r="M4" s="14"/>
      <c r="O4" s="14"/>
      <c r="P4" s="14"/>
      <c r="Q4" s="14"/>
      <c r="R4" s="14"/>
      <c r="T4" s="14"/>
      <c r="U4" s="14"/>
      <c r="V4" s="14"/>
    </row>
    <row r="5" spans="1:22" x14ac:dyDescent="0.25">
      <c r="A5" s="3"/>
      <c r="B5" s="3"/>
      <c r="C5" s="27"/>
      <c r="D5" s="3"/>
      <c r="E5" s="3"/>
      <c r="F5" s="3"/>
      <c r="G5" s="127" t="s">
        <v>60</v>
      </c>
      <c r="H5" s="127"/>
      <c r="I5" s="127"/>
      <c r="J5" s="3"/>
      <c r="K5" s="127" t="s">
        <v>79</v>
      </c>
      <c r="L5" s="127"/>
      <c r="M5" s="127"/>
      <c r="N5" s="4"/>
      <c r="O5" s="127" t="s">
        <v>80</v>
      </c>
      <c r="P5" s="127"/>
      <c r="Q5" s="127"/>
      <c r="R5" s="22"/>
      <c r="S5" s="3"/>
      <c r="T5" s="127" t="s">
        <v>81</v>
      </c>
      <c r="U5" s="127"/>
      <c r="V5" s="127"/>
    </row>
    <row r="6" spans="1:22" x14ac:dyDescent="0.25">
      <c r="A6" s="4" t="s">
        <v>0</v>
      </c>
      <c r="B6" s="4"/>
      <c r="C6" s="3"/>
      <c r="D6" s="3"/>
      <c r="E6" s="4" t="s">
        <v>25</v>
      </c>
      <c r="F6" s="3"/>
      <c r="G6" s="4"/>
      <c r="H6" s="4"/>
      <c r="I6" s="4" t="s">
        <v>4</v>
      </c>
      <c r="J6" s="3"/>
      <c r="K6" s="4"/>
      <c r="L6" s="4"/>
      <c r="M6" s="4" t="s">
        <v>4</v>
      </c>
      <c r="N6" s="3"/>
      <c r="O6" s="4"/>
      <c r="P6" s="4"/>
      <c r="Q6" s="4" t="s">
        <v>4</v>
      </c>
      <c r="R6" s="22"/>
      <c r="S6" s="3"/>
      <c r="T6" s="3"/>
      <c r="U6" s="3"/>
      <c r="V6" s="4" t="s">
        <v>4</v>
      </c>
    </row>
    <row r="7" spans="1:22" x14ac:dyDescent="0.25">
      <c r="A7" s="8" t="s">
        <v>1</v>
      </c>
      <c r="B7" s="4"/>
      <c r="C7" s="8" t="s">
        <v>2</v>
      </c>
      <c r="D7" s="4"/>
      <c r="E7" s="110">
        <v>45107</v>
      </c>
      <c r="F7" s="3"/>
      <c r="G7" s="8" t="s">
        <v>3</v>
      </c>
      <c r="H7" s="4"/>
      <c r="I7" s="8" t="s">
        <v>5</v>
      </c>
      <c r="J7" s="3"/>
      <c r="K7" s="8" t="s">
        <v>3</v>
      </c>
      <c r="L7" s="4"/>
      <c r="M7" s="8" t="s">
        <v>5</v>
      </c>
      <c r="N7" s="3"/>
      <c r="O7" s="8" t="s">
        <v>3</v>
      </c>
      <c r="P7" s="4"/>
      <c r="Q7" s="8" t="s">
        <v>5</v>
      </c>
      <c r="R7" s="22"/>
      <c r="S7" s="3"/>
      <c r="T7" s="8" t="s">
        <v>3</v>
      </c>
      <c r="U7" s="4"/>
      <c r="V7" s="8" t="s">
        <v>5</v>
      </c>
    </row>
    <row r="8" spans="1:22" x14ac:dyDescent="0.25">
      <c r="R8" s="23"/>
    </row>
    <row r="9" spans="1:22" x14ac:dyDescent="0.25">
      <c r="A9" s="1"/>
      <c r="C9" s="8" t="s">
        <v>83</v>
      </c>
      <c r="E9" s="7"/>
      <c r="G9" s="102"/>
      <c r="I9" s="7"/>
      <c r="K9" s="102"/>
      <c r="M9" s="7"/>
      <c r="O9" s="102"/>
      <c r="Q9" s="7"/>
      <c r="R9" s="24"/>
      <c r="T9" s="102"/>
      <c r="V9" s="7"/>
    </row>
    <row r="10" spans="1:22" x14ac:dyDescent="0.25">
      <c r="A10" s="1"/>
      <c r="E10" s="7"/>
      <c r="G10" s="102"/>
      <c r="I10" s="7"/>
      <c r="K10" s="102"/>
      <c r="M10" s="7"/>
      <c r="O10" s="102"/>
      <c r="Q10" s="7"/>
      <c r="R10" s="24"/>
      <c r="T10" s="102"/>
      <c r="V10" s="7"/>
    </row>
    <row r="11" spans="1:22" x14ac:dyDescent="0.25">
      <c r="A11" s="1">
        <v>350.3</v>
      </c>
      <c r="C11" t="s">
        <v>87</v>
      </c>
      <c r="E11" s="7">
        <v>33641.1</v>
      </c>
      <c r="G11" s="102">
        <v>3.3500000000000002E-2</v>
      </c>
      <c r="I11" s="7">
        <v>1127</v>
      </c>
      <c r="K11" s="102">
        <v>3.3500000000000002E-2</v>
      </c>
      <c r="M11" s="7">
        <v>1128</v>
      </c>
      <c r="O11" s="102">
        <f>'Exh. DJG-6 Rate Development'!X11</f>
        <v>3.3549066469289054E-2</v>
      </c>
      <c r="Q11" s="7">
        <f>'Exh. DJG-6 Rate Development'!V11</f>
        <v>1128.6275000000001</v>
      </c>
      <c r="R11" s="24"/>
      <c r="T11" s="102">
        <f t="shared" ref="T11:T25" si="0">O11-K11</f>
        <v>4.906646928905245E-5</v>
      </c>
      <c r="V11" s="7">
        <f t="shared" ref="V11:V23" si="1">Q11-M11</f>
        <v>0.62750000000005457</v>
      </c>
    </row>
    <row r="12" spans="1:22" x14ac:dyDescent="0.25">
      <c r="A12" s="1">
        <v>351.1</v>
      </c>
      <c r="C12" t="s">
        <v>88</v>
      </c>
      <c r="E12" s="7">
        <v>300408.21999999997</v>
      </c>
      <c r="G12" s="102">
        <v>2.3E-2</v>
      </c>
      <c r="I12" s="7">
        <v>6909</v>
      </c>
      <c r="K12" s="102">
        <v>2.3199999999999998E-2</v>
      </c>
      <c r="M12" s="7">
        <v>6973</v>
      </c>
      <c r="O12" s="102">
        <f>'Exh. DJG-6 Rate Development'!X12</f>
        <v>2.3266474947574087E-2</v>
      </c>
      <c r="Q12" s="7">
        <f>'Exh. DJG-6 Rate Development'!V12</f>
        <v>6989.4403246753245</v>
      </c>
      <c r="R12" s="24"/>
      <c r="T12" s="102">
        <f t="shared" si="0"/>
        <v>6.6474947574089033E-5</v>
      </c>
      <c r="V12" s="7">
        <f t="shared" si="1"/>
        <v>16.440324675324518</v>
      </c>
    </row>
    <row r="13" spans="1:22" x14ac:dyDescent="0.25">
      <c r="A13" s="1">
        <v>351.2</v>
      </c>
      <c r="C13" t="s">
        <v>89</v>
      </c>
      <c r="E13" s="7">
        <v>615519.47</v>
      </c>
      <c r="G13" s="102">
        <v>2.9600000000000001E-2</v>
      </c>
      <c r="I13" s="7">
        <v>18219</v>
      </c>
      <c r="K13" s="102">
        <v>3.1899999999999998E-2</v>
      </c>
      <c r="M13" s="7">
        <v>19636</v>
      </c>
      <c r="O13" s="102">
        <f>'Exh. DJG-6 Rate Development'!X13</f>
        <v>3.1978544359976421E-2</v>
      </c>
      <c r="Q13" s="7">
        <f>'Exh. DJG-6 Rate Development'!V13</f>
        <v>19683.416675824177</v>
      </c>
      <c r="R13" s="24"/>
      <c r="T13" s="102">
        <f t="shared" si="0"/>
        <v>7.8544359976423506E-5</v>
      </c>
      <c r="V13" s="7">
        <f t="shared" si="1"/>
        <v>47.416675824177219</v>
      </c>
    </row>
    <row r="14" spans="1:22" x14ac:dyDescent="0.25">
      <c r="A14" s="1">
        <v>351.3</v>
      </c>
      <c r="C14" t="s">
        <v>99</v>
      </c>
      <c r="E14" s="7">
        <v>2244.87</v>
      </c>
      <c r="G14" s="102">
        <v>1.78E-2</v>
      </c>
      <c r="I14" s="7">
        <v>40</v>
      </c>
      <c r="K14" s="102">
        <v>1.6500000000000001E-2</v>
      </c>
      <c r="M14" s="7">
        <v>37</v>
      </c>
      <c r="O14" s="102">
        <f>'Exh. DJG-6 Rate Development'!X14</f>
        <v>1.6436353192156417E-2</v>
      </c>
      <c r="Q14" s="7">
        <f>'Exh. DJG-6 Rate Development'!V14</f>
        <v>36.897476190476176</v>
      </c>
      <c r="R14" s="24"/>
      <c r="T14" s="102">
        <f t="shared" si="0"/>
        <v>-6.364680784358423E-5</v>
      </c>
      <c r="V14" s="7">
        <f t="shared" si="1"/>
        <v>-0.10252380952382367</v>
      </c>
    </row>
    <row r="15" spans="1:22" x14ac:dyDescent="0.25">
      <c r="A15" s="1">
        <v>351.4</v>
      </c>
      <c r="C15" t="s">
        <v>90</v>
      </c>
      <c r="E15" s="7">
        <v>251067.8</v>
      </c>
      <c r="G15" s="102">
        <v>3.4799999999999998E-2</v>
      </c>
      <c r="I15" s="7">
        <v>8737</v>
      </c>
      <c r="K15" s="102">
        <v>3.6299999999999999E-2</v>
      </c>
      <c r="M15" s="7">
        <v>9111</v>
      </c>
      <c r="O15" s="102">
        <f>'Exh. DJG-6 Rate Development'!X15</f>
        <v>3.621015013570214E-2</v>
      </c>
      <c r="Q15" s="7">
        <f>'Exh. DJG-6 Rate Development'!V15</f>
        <v>9091.2027322404374</v>
      </c>
      <c r="R15" s="24"/>
      <c r="T15" s="102">
        <f t="shared" si="0"/>
        <v>-8.9849864297858462E-5</v>
      </c>
      <c r="V15" s="7">
        <f t="shared" si="1"/>
        <v>-19.797267759562601</v>
      </c>
    </row>
    <row r="16" spans="1:22" x14ac:dyDescent="0.25">
      <c r="A16" s="1">
        <v>352</v>
      </c>
      <c r="C16" t="s">
        <v>91</v>
      </c>
      <c r="E16" s="7">
        <v>18615816.489999998</v>
      </c>
      <c r="G16" s="102">
        <v>3.8800000000000001E-2</v>
      </c>
      <c r="I16" s="7">
        <v>722294</v>
      </c>
      <c r="K16" s="102">
        <v>4.9000000000000002E-2</v>
      </c>
      <c r="M16" s="7">
        <v>912151</v>
      </c>
      <c r="O16" s="102">
        <f>'Exh. DJG-6 Rate Development'!X16</f>
        <v>4.9017025978860061E-2</v>
      </c>
      <c r="Q16" s="7">
        <f>'Exh. DJG-6 Rate Development'!V16</f>
        <v>912491.96050802141</v>
      </c>
      <c r="R16" s="24"/>
      <c r="T16" s="102">
        <f t="shared" ref="T16:T19" si="2">O16-K16</f>
        <v>1.7025978860059354E-5</v>
      </c>
      <c r="V16" s="7">
        <f t="shared" ref="V16:V19" si="3">Q16-M16</f>
        <v>340.96050802140962</v>
      </c>
    </row>
    <row r="17" spans="1:22" x14ac:dyDescent="0.25">
      <c r="A17" s="1">
        <v>352.2</v>
      </c>
      <c r="C17" t="s">
        <v>92</v>
      </c>
      <c r="E17" s="7">
        <v>1757701.36</v>
      </c>
      <c r="G17" s="102">
        <v>1.46E-2</v>
      </c>
      <c r="I17" s="7">
        <v>25662</v>
      </c>
      <c r="K17" s="102">
        <v>1.46E-2</v>
      </c>
      <c r="M17" s="7">
        <v>25584</v>
      </c>
      <c r="O17" s="102">
        <f>'Exh. DJG-6 Rate Development'!X17</f>
        <v>1.4569127026080871E-2</v>
      </c>
      <c r="Q17" s="7">
        <f>'Exh. DJG-6 Rate Development'!V17</f>
        <v>25608.174387755105</v>
      </c>
      <c r="R17" s="24"/>
      <c r="T17" s="102">
        <f t="shared" si="2"/>
        <v>-3.0872973919128868E-5</v>
      </c>
      <c r="V17" s="7">
        <f t="shared" si="3"/>
        <v>24.174387755105272</v>
      </c>
    </row>
    <row r="18" spans="1:22" x14ac:dyDescent="0.25">
      <c r="A18" s="1">
        <v>352.3</v>
      </c>
      <c r="C18" t="s">
        <v>93</v>
      </c>
      <c r="E18" s="7">
        <v>4185430.83</v>
      </c>
      <c r="G18" s="102">
        <v>1.8700000000000001E-2</v>
      </c>
      <c r="I18" s="7">
        <v>78268</v>
      </c>
      <c r="K18" s="102">
        <v>1.8700000000000001E-2</v>
      </c>
      <c r="M18" s="7">
        <v>78397</v>
      </c>
      <c r="O18" s="102">
        <f>'Exh. DJG-6 Rate Development'!X18</f>
        <v>1.8730766361751104E-2</v>
      </c>
      <c r="Q18" s="7">
        <f>'Exh. DJG-6 Rate Development'!V18</f>
        <v>78396.327000000005</v>
      </c>
      <c r="R18" s="24"/>
      <c r="T18" s="102">
        <f t="shared" si="2"/>
        <v>3.0766361751102811E-5</v>
      </c>
      <c r="V18" s="7">
        <f t="shared" si="3"/>
        <v>-0.67299999999522697</v>
      </c>
    </row>
    <row r="19" spans="1:22" x14ac:dyDescent="0.25">
      <c r="A19" s="1">
        <v>353</v>
      </c>
      <c r="C19" t="s">
        <v>94</v>
      </c>
      <c r="E19" s="7">
        <v>3330266.9</v>
      </c>
      <c r="G19" s="102">
        <v>2.8300000000000002E-2</v>
      </c>
      <c r="I19" s="7">
        <v>94247</v>
      </c>
      <c r="K19" s="102">
        <v>2.8900000000000002E-2</v>
      </c>
      <c r="M19" s="7">
        <v>96110</v>
      </c>
      <c r="O19" s="102">
        <f>'Exh. DJG-6 Rate Development'!X19</f>
        <v>2.8933812028507894E-2</v>
      </c>
      <c r="Q19" s="7">
        <f>'Exh. DJG-6 Rate Development'!V19</f>
        <v>96357.316489361692</v>
      </c>
      <c r="R19" s="24"/>
      <c r="T19" s="102">
        <f t="shared" si="2"/>
        <v>3.3812028507891612E-5</v>
      </c>
      <c r="V19" s="7">
        <f t="shared" si="3"/>
        <v>247.31648936169222</v>
      </c>
    </row>
    <row r="20" spans="1:22" x14ac:dyDescent="0.25">
      <c r="A20" s="1">
        <v>354</v>
      </c>
      <c r="C20" t="s">
        <v>95</v>
      </c>
      <c r="E20" s="7">
        <v>23850530.100000001</v>
      </c>
      <c r="G20" s="102">
        <v>3.44E-2</v>
      </c>
      <c r="I20" s="7">
        <v>820458</v>
      </c>
      <c r="K20" s="102">
        <v>3.5499999999999997E-2</v>
      </c>
      <c r="M20" s="7">
        <v>846303</v>
      </c>
      <c r="O20" s="102">
        <f>'Exh. DJG-6 Rate Development'!X20</f>
        <v>3.5489555372551183E-2</v>
      </c>
      <c r="Q20" s="7">
        <f>'Exh. DJG-6 Rate Development'!V20</f>
        <v>846444.70864864881</v>
      </c>
      <c r="R20" s="24"/>
      <c r="T20" s="102">
        <f t="shared" si="0"/>
        <v>-1.044462744881347E-5</v>
      </c>
      <c r="V20" s="7">
        <f t="shared" si="1"/>
        <v>141.7086486488115</v>
      </c>
    </row>
    <row r="21" spans="1:22" x14ac:dyDescent="0.25">
      <c r="A21" s="1">
        <v>355</v>
      </c>
      <c r="C21" t="s">
        <v>96</v>
      </c>
      <c r="E21" s="7">
        <v>1336293.67</v>
      </c>
      <c r="G21" s="102">
        <v>4.53E-2</v>
      </c>
      <c r="I21" s="7">
        <v>60534</v>
      </c>
      <c r="K21" s="102">
        <v>4.4299999999999999E-2</v>
      </c>
      <c r="M21" s="7">
        <v>59184</v>
      </c>
      <c r="O21" s="102">
        <f>'Exh. DJG-6 Rate Development'!X21</f>
        <v>4.4147087843709354E-2</v>
      </c>
      <c r="Q21" s="7">
        <f>'Exh. DJG-6 Rate Development'!V21</f>
        <v>58993.474034482759</v>
      </c>
      <c r="R21" s="24"/>
      <c r="T21" s="102">
        <f t="shared" si="0"/>
        <v>-1.529121562906452E-4</v>
      </c>
      <c r="V21" s="7">
        <f t="shared" si="1"/>
        <v>-190.52596551724127</v>
      </c>
    </row>
    <row r="22" spans="1:22" x14ac:dyDescent="0.25">
      <c r="A22" s="1">
        <v>356</v>
      </c>
      <c r="C22" t="s">
        <v>97</v>
      </c>
      <c r="E22" s="7">
        <v>2873067.76</v>
      </c>
      <c r="G22" s="102">
        <v>2.8799999999999999E-2</v>
      </c>
      <c r="I22" s="7">
        <v>82744</v>
      </c>
      <c r="K22" s="102">
        <v>2.9100000000000001E-2</v>
      </c>
      <c r="M22" s="7">
        <v>83547</v>
      </c>
      <c r="O22" s="102">
        <f>'Exh. DJG-6 Rate Development'!X22</f>
        <v>2.9096930808281643E-2</v>
      </c>
      <c r="Q22" s="7">
        <f>'Exh. DJG-6 Rate Development'!V22</f>
        <v>83597.45382022472</v>
      </c>
      <c r="R22" s="24"/>
      <c r="T22" s="102">
        <f t="shared" si="0"/>
        <v>-3.0691917183578443E-6</v>
      </c>
      <c r="V22" s="7">
        <f t="shared" si="1"/>
        <v>50.453820224720403</v>
      </c>
    </row>
    <row r="23" spans="1:22" x14ac:dyDescent="0.25">
      <c r="A23" s="1">
        <v>357</v>
      </c>
      <c r="C23" t="s">
        <v>98</v>
      </c>
      <c r="E23" s="9">
        <v>495594.33</v>
      </c>
      <c r="G23" s="103">
        <v>6.0700000000000004E-2</v>
      </c>
      <c r="I23" s="9">
        <v>30083</v>
      </c>
      <c r="K23" s="103">
        <v>6.4500000000000002E-2</v>
      </c>
      <c r="M23" s="9">
        <v>31982</v>
      </c>
      <c r="O23" s="103">
        <f>'Exh. DJG-6 Rate Development'!X23</f>
        <v>6.4549323664698344E-2</v>
      </c>
      <c r="Q23" s="9">
        <f>'Exh. DJG-6 Rate Development'!V23</f>
        <v>31990.278813559322</v>
      </c>
      <c r="R23" s="24"/>
      <c r="T23" s="103">
        <f t="shared" si="0"/>
        <v>4.9323664698341929E-5</v>
      </c>
      <c r="V23" s="9">
        <f t="shared" si="1"/>
        <v>8.2788135593218612</v>
      </c>
    </row>
    <row r="24" spans="1:22" x14ac:dyDescent="0.25">
      <c r="A24" s="1"/>
      <c r="E24" s="7"/>
      <c r="G24" s="102"/>
      <c r="I24" s="7"/>
      <c r="K24" s="102"/>
      <c r="M24" s="7"/>
      <c r="O24" s="102"/>
      <c r="Q24" s="7"/>
      <c r="R24" s="24"/>
      <c r="T24" s="102"/>
      <c r="V24" s="7"/>
    </row>
    <row r="25" spans="1:22" ht="15.75" thickBot="1" x14ac:dyDescent="0.3">
      <c r="A25" s="1"/>
      <c r="C25" s="2" t="s">
        <v>85</v>
      </c>
      <c r="E25" s="10">
        <f>SUM(E11:E23)</f>
        <v>57647582.899999999</v>
      </c>
      <c r="G25" s="12">
        <f>I25/E25</f>
        <v>3.3814461976340728E-2</v>
      </c>
      <c r="I25" s="10">
        <f>SUM(I11:I23)</f>
        <v>1949322</v>
      </c>
      <c r="K25" s="12">
        <f>M25/E25</f>
        <v>3.764499551983818E-2</v>
      </c>
      <c r="M25" s="10">
        <f>SUM(M11:M23)</f>
        <v>2170143</v>
      </c>
      <c r="O25" s="12">
        <f>'Exh. DJG-6 Rate Development'!X25</f>
        <v>3.7656553305567719E-2</v>
      </c>
      <c r="Q25" s="10">
        <f>'Exh. DJG-6 Rate Development'!V25</f>
        <v>2170809.2784109842</v>
      </c>
      <c r="R25" s="24"/>
      <c r="T25" s="12">
        <f t="shared" si="0"/>
        <v>1.1557785729539305E-5</v>
      </c>
      <c r="V25" s="10">
        <f t="shared" ref="V25" si="4">Q25-M25</f>
        <v>666.27841098420322</v>
      </c>
    </row>
    <row r="26" spans="1:22" ht="15.75" thickTop="1" x14ac:dyDescent="0.25">
      <c r="A26" s="1"/>
      <c r="E26" s="7"/>
      <c r="G26" s="58"/>
      <c r="I26" s="7"/>
      <c r="K26" s="58"/>
      <c r="M26" s="7"/>
      <c r="O26" s="58"/>
      <c r="Q26" s="7"/>
      <c r="R26" s="24"/>
      <c r="T26" s="58"/>
      <c r="V26" s="7"/>
    </row>
    <row r="27" spans="1:22" x14ac:dyDescent="0.25">
      <c r="A27" s="1"/>
      <c r="E27" s="7"/>
      <c r="G27" s="58"/>
      <c r="I27" s="7"/>
      <c r="K27" s="58"/>
      <c r="M27" s="7"/>
      <c r="O27" s="58"/>
      <c r="Q27" s="7"/>
      <c r="R27" s="24"/>
      <c r="T27" s="58"/>
      <c r="V27" s="7"/>
    </row>
    <row r="28" spans="1:22" x14ac:dyDescent="0.25">
      <c r="A28" s="1"/>
      <c r="C28" s="8" t="s">
        <v>84</v>
      </c>
      <c r="E28" s="7"/>
      <c r="G28" s="102"/>
      <c r="I28" s="7"/>
      <c r="K28" s="102"/>
      <c r="M28" s="7"/>
      <c r="O28" s="102"/>
      <c r="Q28" s="7"/>
      <c r="R28" s="24"/>
      <c r="T28" s="102"/>
      <c r="V28" s="7"/>
    </row>
    <row r="29" spans="1:22" x14ac:dyDescent="0.25">
      <c r="A29" s="1"/>
      <c r="E29" s="7"/>
      <c r="G29" s="102"/>
      <c r="I29" s="7"/>
      <c r="K29" s="102"/>
      <c r="M29" s="7"/>
      <c r="O29" s="102"/>
      <c r="Q29" s="7"/>
      <c r="R29" s="24"/>
      <c r="T29" s="102"/>
      <c r="V29" s="7"/>
    </row>
    <row r="30" spans="1:22" x14ac:dyDescent="0.25">
      <c r="A30" s="1"/>
      <c r="C30" s="109" t="s">
        <v>100</v>
      </c>
      <c r="E30" s="7"/>
      <c r="G30" s="102"/>
      <c r="I30" s="7"/>
      <c r="K30" s="102"/>
      <c r="M30" s="7"/>
      <c r="O30" s="102"/>
      <c r="Q30" s="7"/>
      <c r="R30" s="24"/>
      <c r="T30" s="102"/>
      <c r="V30" s="7"/>
    </row>
    <row r="31" spans="1:22" x14ac:dyDescent="0.25">
      <c r="A31" s="1">
        <v>361</v>
      </c>
      <c r="C31" t="s">
        <v>104</v>
      </c>
      <c r="E31" s="7">
        <v>4155602.12</v>
      </c>
      <c r="G31" s="102">
        <v>2.6800000000000001E-2</v>
      </c>
      <c r="I31" s="7">
        <v>111370</v>
      </c>
      <c r="K31" s="102">
        <v>2.6800000000000001E-2</v>
      </c>
      <c r="M31" s="7">
        <v>111414</v>
      </c>
      <c r="O31" s="102">
        <f>'Exh. DJG-6 Rate Development'!X31</f>
        <v>0.02</v>
      </c>
      <c r="Q31" s="7">
        <f>'Exh. DJG-6 Rate Development'!V31</f>
        <v>83112.042400000006</v>
      </c>
      <c r="R31" s="24"/>
      <c r="T31" s="102">
        <f t="shared" ref="T31:T48" si="5">O31-K31</f>
        <v>-6.8000000000000005E-3</v>
      </c>
      <c r="V31" s="7">
        <f t="shared" ref="V31:V47" si="6">Q31-M31</f>
        <v>-28301.957599999994</v>
      </c>
    </row>
    <row r="32" spans="1:22" x14ac:dyDescent="0.25">
      <c r="A32" s="1">
        <v>362</v>
      </c>
      <c r="C32" t="s">
        <v>105</v>
      </c>
      <c r="E32" s="7">
        <v>3683221.39</v>
      </c>
      <c r="G32" s="102">
        <v>2.4500000000000001E-2</v>
      </c>
      <c r="I32" s="7">
        <v>90239</v>
      </c>
      <c r="K32" s="102">
        <v>2.3599999999999999E-2</v>
      </c>
      <c r="M32" s="7">
        <v>86850</v>
      </c>
      <c r="O32" s="102">
        <f>'Exh. DJG-6 Rate Development'!X32</f>
        <v>2.3524335635708174E-2</v>
      </c>
      <c r="Q32" s="7">
        <f>'Exh. DJG-6 Rate Development'!V32</f>
        <v>86645.336198979596</v>
      </c>
      <c r="R32" s="24"/>
      <c r="T32" s="102">
        <f t="shared" si="5"/>
        <v>-7.5664364291825464E-5</v>
      </c>
      <c r="V32" s="7">
        <f t="shared" si="6"/>
        <v>-204.66380102040421</v>
      </c>
    </row>
    <row r="33" spans="1:22" x14ac:dyDescent="0.25">
      <c r="A33" s="1">
        <v>363</v>
      </c>
      <c r="C33" t="s">
        <v>97</v>
      </c>
      <c r="E33" s="7">
        <v>3984038.93</v>
      </c>
      <c r="G33" s="102">
        <v>2.5099999999999997E-2</v>
      </c>
      <c r="I33" s="7">
        <v>99999</v>
      </c>
      <c r="K33" s="102">
        <v>2.46E-2</v>
      </c>
      <c r="M33" s="7">
        <v>98081</v>
      </c>
      <c r="O33" s="102">
        <f>'Exh. DJG-6 Rate Development'!X33</f>
        <v>2.4625510335209228E-2</v>
      </c>
      <c r="Q33" s="7">
        <f>'Exh. DJG-6 Rate Development'!V33</f>
        <v>98108.991846590914</v>
      </c>
      <c r="R33" s="24"/>
      <c r="T33" s="102">
        <f t="shared" si="5"/>
        <v>2.5510335209227852E-5</v>
      </c>
      <c r="V33" s="7">
        <f t="shared" si="6"/>
        <v>27.991846590914065</v>
      </c>
    </row>
    <row r="34" spans="1:22" x14ac:dyDescent="0.25">
      <c r="A34" s="1">
        <v>364</v>
      </c>
      <c r="C34" t="s">
        <v>106</v>
      </c>
      <c r="E34" s="9">
        <v>2382938.3199999998</v>
      </c>
      <c r="G34" s="103">
        <v>3.4300000000000004E-2</v>
      </c>
      <c r="I34" s="9">
        <v>81735</v>
      </c>
      <c r="K34" s="103">
        <v>4.6399999999999997E-2</v>
      </c>
      <c r="M34" s="9">
        <v>110528</v>
      </c>
      <c r="O34" s="103">
        <f>'Exh. DJG-6 Rate Development'!X34</f>
        <v>4.6423287949338032E-2</v>
      </c>
      <c r="Q34" s="9">
        <f>'Exh. DJG-6 Rate Development'!V34</f>
        <v>110623.8317948718</v>
      </c>
      <c r="R34" s="24"/>
      <c r="T34" s="103">
        <f t="shared" ref="T34:T41" si="7">O34-K34</f>
        <v>2.3287949338035574E-5</v>
      </c>
      <c r="V34" s="9">
        <f t="shared" ref="V34:V41" si="8">Q34-M34</f>
        <v>95.83179487180314</v>
      </c>
    </row>
    <row r="35" spans="1:22" x14ac:dyDescent="0.25">
      <c r="A35" s="1"/>
      <c r="C35" t="s">
        <v>101</v>
      </c>
      <c r="E35" s="7">
        <f>SUM(E31:E34)</f>
        <v>14205800.76</v>
      </c>
      <c r="G35" s="58">
        <f>I35/E35</f>
        <v>2.6984962444313487E-2</v>
      </c>
      <c r="I35" s="7">
        <f>SUM(I31:I34)</f>
        <v>383343</v>
      </c>
      <c r="K35" s="58">
        <f>M35/E35</f>
        <v>2.864132806547964E-2</v>
      </c>
      <c r="M35" s="7">
        <f>SUM(M31:M34)</f>
        <v>406873</v>
      </c>
      <c r="O35" s="58">
        <f>'Exh. DJG-6 Rate Development'!X35</f>
        <v>2.6643355671028178E-2</v>
      </c>
      <c r="Q35" s="7">
        <f>'Exh. DJG-6 Rate Development'!V35</f>
        <v>378490.20224044239</v>
      </c>
      <c r="R35" s="24"/>
      <c r="T35" s="58">
        <f t="shared" si="7"/>
        <v>-1.9979723944514617E-3</v>
      </c>
      <c r="V35" s="7">
        <f>SUM(V31:V34)</f>
        <v>-28382.797759557681</v>
      </c>
    </row>
    <row r="36" spans="1:22" x14ac:dyDescent="0.25">
      <c r="A36" s="1"/>
      <c r="E36" s="7"/>
      <c r="G36" s="102"/>
      <c r="I36" s="7"/>
      <c r="K36" s="102"/>
      <c r="M36" s="7"/>
      <c r="O36" s="102"/>
      <c r="Q36" s="7"/>
      <c r="R36" s="24"/>
      <c r="T36" s="102"/>
      <c r="V36" s="7"/>
    </row>
    <row r="37" spans="1:22" x14ac:dyDescent="0.25">
      <c r="A37" s="1"/>
      <c r="C37" s="109" t="s">
        <v>102</v>
      </c>
      <c r="E37" s="7"/>
      <c r="G37" s="102"/>
      <c r="I37" s="7"/>
      <c r="K37" s="102"/>
      <c r="M37" s="7"/>
      <c r="O37" s="102"/>
      <c r="Q37" s="7"/>
      <c r="R37" s="24"/>
      <c r="T37" s="102"/>
      <c r="V37" s="7"/>
    </row>
    <row r="38" spans="1:22" x14ac:dyDescent="0.25">
      <c r="A38" s="1">
        <v>361</v>
      </c>
      <c r="C38" t="s">
        <v>104</v>
      </c>
      <c r="E38" s="7">
        <v>80879739.170000002</v>
      </c>
      <c r="G38" s="102">
        <v>2.4300000000000002E-2</v>
      </c>
      <c r="I38" s="7">
        <v>1965378</v>
      </c>
      <c r="K38" s="102">
        <v>2.4300000000000002E-2</v>
      </c>
      <c r="M38" s="7">
        <v>1965809</v>
      </c>
      <c r="O38" s="102">
        <f>'Exh. DJG-6 Rate Development'!X38</f>
        <v>2.4322779492071081E-2</v>
      </c>
      <c r="Q38" s="7">
        <f>'Exh. DJG-6 Rate Development'!V38</f>
        <v>1967220.0612081343</v>
      </c>
      <c r="R38" s="24"/>
      <c r="T38" s="102">
        <f t="shared" si="7"/>
        <v>2.2779492071078877E-5</v>
      </c>
      <c r="V38" s="7">
        <f t="shared" si="8"/>
        <v>1411.0612081342842</v>
      </c>
    </row>
    <row r="39" spans="1:22" x14ac:dyDescent="0.25">
      <c r="A39" s="1">
        <v>362</v>
      </c>
      <c r="C39" t="s">
        <v>105</v>
      </c>
      <c r="E39" s="7">
        <v>110724966.70999999</v>
      </c>
      <c r="G39" s="102">
        <v>2.4300000000000002E-2</v>
      </c>
      <c r="I39" s="7">
        <v>2690617</v>
      </c>
      <c r="K39" s="102">
        <v>2.4300000000000002E-2</v>
      </c>
      <c r="M39" s="7">
        <v>2690968</v>
      </c>
      <c r="O39" s="102">
        <f>'Exh. DJG-6 Rate Development'!X39</f>
        <v>2.4320613319167277E-2</v>
      </c>
      <c r="Q39" s="7">
        <f>'Exh. DJG-6 Rate Development'!V39</f>
        <v>2692899.1001315792</v>
      </c>
      <c r="R39" s="24"/>
      <c r="T39" s="102">
        <f t="shared" si="7"/>
        <v>2.0613319167275129E-5</v>
      </c>
      <c r="V39" s="7">
        <f t="shared" si="8"/>
        <v>1931.1001315792091</v>
      </c>
    </row>
    <row r="40" spans="1:22" x14ac:dyDescent="0.25">
      <c r="A40" s="1">
        <v>363</v>
      </c>
      <c r="C40" t="s">
        <v>97</v>
      </c>
      <c r="E40" s="7">
        <v>5830358.6399999997</v>
      </c>
      <c r="G40" s="102">
        <v>2.76E-2</v>
      </c>
      <c r="I40" s="7">
        <v>160918</v>
      </c>
      <c r="K40" s="102">
        <v>2.7400000000000001E-2</v>
      </c>
      <c r="M40" s="7">
        <v>159780</v>
      </c>
      <c r="O40" s="102">
        <f>'Exh. DJG-6 Rate Development'!X40</f>
        <v>2.742718884951386E-2</v>
      </c>
      <c r="Q40" s="7">
        <f>'Exh. DJG-6 Rate Development'!V40</f>
        <v>159910.34747967479</v>
      </c>
      <c r="R40" s="24"/>
      <c r="T40" s="102">
        <f t="shared" si="7"/>
        <v>2.718884951385947E-5</v>
      </c>
      <c r="V40" s="7">
        <f t="shared" si="8"/>
        <v>130.34747967479052</v>
      </c>
    </row>
    <row r="41" spans="1:22" x14ac:dyDescent="0.25">
      <c r="A41" s="1">
        <v>363.1</v>
      </c>
      <c r="C41" t="s">
        <v>107</v>
      </c>
      <c r="E41" s="7">
        <v>6788564.25</v>
      </c>
      <c r="G41" s="102">
        <v>3.0699999999999998E-2</v>
      </c>
      <c r="I41" s="7">
        <v>208409</v>
      </c>
      <c r="K41" s="102">
        <v>3.04E-2</v>
      </c>
      <c r="M41" s="7">
        <v>206133</v>
      </c>
      <c r="O41" s="102">
        <f>'Exh. DJG-6 Rate Development'!X41</f>
        <v>3.0355616785180797E-2</v>
      </c>
      <c r="Q41" s="7">
        <f>'Exh. DJG-6 Rate Development'!V41</f>
        <v>206071.05489457829</v>
      </c>
      <c r="R41" s="24"/>
      <c r="T41" s="102">
        <f t="shared" si="7"/>
        <v>-4.4383214819202627E-5</v>
      </c>
      <c r="V41" s="7">
        <f t="shared" si="8"/>
        <v>-61.945105421706103</v>
      </c>
    </row>
    <row r="42" spans="1:22" x14ac:dyDescent="0.25">
      <c r="A42" s="1">
        <v>363.2</v>
      </c>
      <c r="C42" t="s">
        <v>108</v>
      </c>
      <c r="E42" s="7">
        <v>21328302.489999998</v>
      </c>
      <c r="G42" s="102">
        <v>2.76E-2</v>
      </c>
      <c r="I42" s="7">
        <v>588661</v>
      </c>
      <c r="K42" s="102">
        <v>2.7400000000000001E-2</v>
      </c>
      <c r="M42" s="7">
        <v>584502</v>
      </c>
      <c r="O42" s="102">
        <f>'Exh. DJG-6 Rate Development'!X42</f>
        <v>2.7427271203678296E-2</v>
      </c>
      <c r="Q42" s="7">
        <f>'Exh. DJG-6 Rate Development'!V42</f>
        <v>584977.13670731708</v>
      </c>
      <c r="R42" s="24"/>
      <c r="T42" s="102">
        <f t="shared" si="5"/>
        <v>2.7271203678295303E-5</v>
      </c>
      <c r="V42" s="7">
        <f t="shared" si="6"/>
        <v>475.13670731708407</v>
      </c>
    </row>
    <row r="43" spans="1:22" x14ac:dyDescent="0.25">
      <c r="A43" s="1">
        <v>363.3</v>
      </c>
      <c r="C43" t="s">
        <v>108</v>
      </c>
      <c r="E43" s="7">
        <v>3011907.23</v>
      </c>
      <c r="G43" s="102">
        <v>3.1099999999999999E-2</v>
      </c>
      <c r="I43" s="7">
        <v>93670</v>
      </c>
      <c r="K43" s="102">
        <v>3.0899999999999997E-2</v>
      </c>
      <c r="M43" s="7">
        <v>93003</v>
      </c>
      <c r="O43" s="102">
        <f>'Exh. DJG-6 Rate Development'!X43</f>
        <v>3.0897299801464734E-2</v>
      </c>
      <c r="Q43" s="7">
        <f>'Exh. DJG-6 Rate Development'!V43</f>
        <v>93059.800659509201</v>
      </c>
      <c r="R43" s="24"/>
      <c r="T43" s="102">
        <f t="shared" si="5"/>
        <v>-2.7001985352624602E-6</v>
      </c>
      <c r="V43" s="7">
        <f t="shared" si="6"/>
        <v>56.800659509201068</v>
      </c>
    </row>
    <row r="44" spans="1:22" x14ac:dyDescent="0.25">
      <c r="A44" s="1">
        <v>363.5</v>
      </c>
      <c r="C44" t="s">
        <v>98</v>
      </c>
      <c r="E44" s="7">
        <v>6965184.0700000003</v>
      </c>
      <c r="G44" s="102">
        <v>2.7999999999999997E-2</v>
      </c>
      <c r="I44" s="7">
        <v>195025</v>
      </c>
      <c r="K44" s="102">
        <v>2.7900000000000001E-2</v>
      </c>
      <c r="M44" s="7">
        <v>194110</v>
      </c>
      <c r="O44" s="102">
        <f>'Exh. DJG-6 Rate Development'!X44</f>
        <v>2.7868556291986552E-2</v>
      </c>
      <c r="Q44" s="7">
        <f>'Exh. DJG-6 Rate Development'!V44</f>
        <v>194109.62433884302</v>
      </c>
      <c r="R44" s="24"/>
      <c r="T44" s="102">
        <f t="shared" si="5"/>
        <v>-3.1443708013449007E-5</v>
      </c>
      <c r="V44" s="7">
        <f t="shared" si="6"/>
        <v>-0.37566115698427893</v>
      </c>
    </row>
    <row r="45" spans="1:22" x14ac:dyDescent="0.25">
      <c r="A45" s="1">
        <v>364.3</v>
      </c>
      <c r="C45" t="s">
        <v>109</v>
      </c>
      <c r="E45" s="7">
        <v>4092119.37</v>
      </c>
      <c r="G45" s="102">
        <v>2.7999999999999997E-2</v>
      </c>
      <c r="I45" s="7">
        <v>114579</v>
      </c>
      <c r="K45" s="102">
        <v>2.7900000000000001E-2</v>
      </c>
      <c r="M45" s="7">
        <v>114317</v>
      </c>
      <c r="O45" s="102">
        <f>'Exh. DJG-6 Rate Development'!X45</f>
        <v>2.7970351066683313E-2</v>
      </c>
      <c r="Q45" s="7">
        <f>'Exh. DJG-6 Rate Development'!V45</f>
        <v>114458.01538567495</v>
      </c>
      <c r="R45" s="24"/>
      <c r="T45" s="102">
        <f t="shared" si="5"/>
        <v>7.0351066683311397E-5</v>
      </c>
      <c r="V45" s="7">
        <f t="shared" si="6"/>
        <v>141.015385674953</v>
      </c>
    </row>
    <row r="46" spans="1:22" x14ac:dyDescent="0.25">
      <c r="A46" s="1">
        <v>364.5</v>
      </c>
      <c r="C46" t="s">
        <v>96</v>
      </c>
      <c r="E46" s="7">
        <v>1882998.79</v>
      </c>
      <c r="G46" s="102">
        <v>2.7999999999999997E-2</v>
      </c>
      <c r="I46" s="7">
        <v>52724</v>
      </c>
      <c r="K46" s="102">
        <v>2.7900000000000001E-2</v>
      </c>
      <c r="M46" s="7">
        <v>52476</v>
      </c>
      <c r="O46" s="102">
        <f>'Exh. DJG-6 Rate Development'!X46</f>
        <v>2.7868432554656253E-2</v>
      </c>
      <c r="Q46" s="7">
        <f>'Exh. DJG-6 Rate Development'!V46</f>
        <v>52476.224779614335</v>
      </c>
      <c r="R46" s="24"/>
      <c r="T46" s="102">
        <f t="shared" si="5"/>
        <v>-3.1567445343747697E-5</v>
      </c>
      <c r="V46" s="7">
        <f t="shared" si="6"/>
        <v>0.22477961433469318</v>
      </c>
    </row>
    <row r="47" spans="1:22" x14ac:dyDescent="0.25">
      <c r="A47" s="1">
        <v>364.6</v>
      </c>
      <c r="C47" t="s">
        <v>95</v>
      </c>
      <c r="E47" s="9">
        <v>963974.98</v>
      </c>
      <c r="G47" s="103">
        <v>2.76E-2</v>
      </c>
      <c r="I47" s="9">
        <v>26606</v>
      </c>
      <c r="K47" s="103">
        <v>2.7400000000000001E-2</v>
      </c>
      <c r="M47" s="9">
        <v>26421</v>
      </c>
      <c r="O47" s="103">
        <f>'Exh. DJG-6 Rate Development'!X47</f>
        <v>2.7430606269554115E-2</v>
      </c>
      <c r="Q47" s="9">
        <f>'Exh. DJG-6 Rate Development'!V47</f>
        <v>26442.418130081303</v>
      </c>
      <c r="R47" s="24"/>
      <c r="T47" s="103">
        <f t="shared" si="5"/>
        <v>3.0606269554114135E-5</v>
      </c>
      <c r="V47" s="9">
        <f t="shared" si="6"/>
        <v>21.418130081303389</v>
      </c>
    </row>
    <row r="48" spans="1:22" x14ac:dyDescent="0.25">
      <c r="A48" s="1"/>
      <c r="C48" t="s">
        <v>103</v>
      </c>
      <c r="E48" s="7">
        <f>SUM(E38:E47)</f>
        <v>242468115.69999996</v>
      </c>
      <c r="G48" s="58">
        <f>I48/E48</f>
        <v>2.5143870906074769E-2</v>
      </c>
      <c r="I48" s="7">
        <f>SUM(I38:I47)</f>
        <v>6096587</v>
      </c>
      <c r="K48" s="58">
        <f>M48/E48</f>
        <v>2.510647217439485E-2</v>
      </c>
      <c r="M48" s="7">
        <f>SUM(M38:M47)</f>
        <v>6087519</v>
      </c>
      <c r="O48" s="58">
        <f>'Exh. DJG-6 Rate Development'!X48</f>
        <v>2.5123401343424587E-2</v>
      </c>
      <c r="Q48" s="7">
        <f>'Exh. DJG-6 Rate Development'!V48</f>
        <v>6091623.7837150069</v>
      </c>
      <c r="R48" s="24"/>
      <c r="T48" s="58">
        <f t="shared" si="5"/>
        <v>1.6929169029736985E-5</v>
      </c>
      <c r="V48" s="7">
        <f>SUM(V38:V47)</f>
        <v>4104.7837150064697</v>
      </c>
    </row>
    <row r="49" spans="1:22" x14ac:dyDescent="0.25">
      <c r="A49" s="1"/>
      <c r="E49" s="7"/>
      <c r="G49" s="102"/>
      <c r="I49" s="7"/>
      <c r="K49" s="102"/>
      <c r="M49" s="7"/>
      <c r="O49" s="102"/>
      <c r="Q49" s="7"/>
      <c r="R49" s="24"/>
      <c r="T49" s="102"/>
      <c r="V49" s="7"/>
    </row>
    <row r="50" spans="1:22" ht="15.75" thickBot="1" x14ac:dyDescent="0.3">
      <c r="A50" s="1"/>
      <c r="C50" s="2" t="s">
        <v>86</v>
      </c>
      <c r="E50" s="10">
        <f>E35+E48</f>
        <v>256673916.45999995</v>
      </c>
      <c r="G50" s="12">
        <f>I50/E50</f>
        <v>2.5245767428845198E-2</v>
      </c>
      <c r="I50" s="10">
        <f>I35+I48</f>
        <v>6479930</v>
      </c>
      <c r="K50" s="12">
        <f>M50/E50</f>
        <v>2.5302111291904822E-2</v>
      </c>
      <c r="M50" s="10">
        <f>M35+M48</f>
        <v>6494392</v>
      </c>
      <c r="O50" s="12">
        <f>'Exh. DJG-6 Rate Development'!X50</f>
        <v>2.5207524298495484E-2</v>
      </c>
      <c r="Q50" s="10">
        <f>'Exh. DJG-6 Rate Development'!V50</f>
        <v>6470113.9859554488</v>
      </c>
      <c r="R50" s="24"/>
      <c r="T50" s="12">
        <f t="shared" ref="T50" si="9">O50-K50</f>
        <v>-9.4586993409338099E-5</v>
      </c>
      <c r="V50" s="10">
        <f t="shared" ref="V50" si="10">Q50-M50</f>
        <v>-24278.014044551179</v>
      </c>
    </row>
    <row r="51" spans="1:22" ht="15.75" thickTop="1" x14ac:dyDescent="0.25">
      <c r="A51" s="1"/>
      <c r="E51" s="7"/>
      <c r="G51" s="58"/>
      <c r="I51" s="7"/>
      <c r="K51" s="58"/>
      <c r="M51" s="7"/>
      <c r="O51" s="58"/>
      <c r="Q51" s="7"/>
      <c r="R51" s="24"/>
      <c r="T51" s="58"/>
      <c r="V51" s="7"/>
    </row>
    <row r="52" spans="1:22" x14ac:dyDescent="0.25">
      <c r="A52" s="1"/>
      <c r="E52" s="7"/>
      <c r="G52" s="58"/>
      <c r="I52" s="7"/>
      <c r="K52" s="58"/>
      <c r="M52" s="7"/>
      <c r="O52" s="58"/>
      <c r="Q52" s="7"/>
      <c r="R52" s="24"/>
      <c r="T52" s="58"/>
      <c r="V52" s="7"/>
    </row>
    <row r="53" spans="1:22" x14ac:dyDescent="0.25">
      <c r="A53" s="1"/>
      <c r="C53" s="8" t="s">
        <v>68</v>
      </c>
      <c r="E53" s="7"/>
      <c r="G53" s="102"/>
      <c r="I53" s="7"/>
      <c r="K53" s="102"/>
      <c r="M53" s="7"/>
      <c r="O53" s="102"/>
      <c r="Q53" s="7"/>
      <c r="R53" s="24"/>
      <c r="T53" s="102"/>
      <c r="V53" s="7"/>
    </row>
    <row r="54" spans="1:22" x14ac:dyDescent="0.25">
      <c r="A54" s="1"/>
      <c r="E54" s="7"/>
      <c r="G54" s="102"/>
      <c r="I54" s="7"/>
      <c r="K54" s="102"/>
      <c r="M54" s="7"/>
      <c r="O54" s="102"/>
      <c r="Q54" s="7"/>
      <c r="R54" s="24"/>
      <c r="T54" s="102"/>
      <c r="V54" s="7"/>
    </row>
    <row r="55" spans="1:22" x14ac:dyDescent="0.25">
      <c r="A55" s="1">
        <v>374.2</v>
      </c>
      <c r="C55" t="s">
        <v>87</v>
      </c>
      <c r="E55" s="7">
        <v>6191764.5099999998</v>
      </c>
      <c r="G55" s="102">
        <v>1.44E-2</v>
      </c>
      <c r="I55" s="7">
        <v>89161</v>
      </c>
      <c r="K55" s="102">
        <v>1.43E-2</v>
      </c>
      <c r="M55" s="7">
        <v>88646</v>
      </c>
      <c r="O55" s="102">
        <f>'Exh. DJG-6 Rate Development'!X55</f>
        <v>1.4285714285714285E-2</v>
      </c>
      <c r="Q55" s="7">
        <f>'Exh. DJG-6 Rate Development'!V55</f>
        <v>88453.778714285712</v>
      </c>
      <c r="R55" s="24"/>
      <c r="T55" s="102">
        <f t="shared" ref="T55:T74" si="11">O55-K55</f>
        <v>-1.4285714285714943E-5</v>
      </c>
      <c r="V55" s="7">
        <f t="shared" ref="V55:V74" si="12">Q55-M55</f>
        <v>-192.22128571428766</v>
      </c>
    </row>
    <row r="56" spans="1:22" x14ac:dyDescent="0.25">
      <c r="A56" s="1">
        <v>374.3</v>
      </c>
      <c r="C56" t="s">
        <v>110</v>
      </c>
      <c r="E56" s="7">
        <v>7998815.5800000001</v>
      </c>
      <c r="G56" s="102">
        <v>1.3100000000000001E-2</v>
      </c>
      <c r="I56" s="7">
        <v>104784</v>
      </c>
      <c r="K56" s="102">
        <v>1.3000000000000001E-2</v>
      </c>
      <c r="M56" s="7">
        <v>104091</v>
      </c>
      <c r="O56" s="102">
        <f>'Exh. DJG-6 Rate Development'!X56</f>
        <v>1.3024779572442016E-2</v>
      </c>
      <c r="Q56" s="7">
        <f>'Exh. DJG-6 Rate Development'!V56</f>
        <v>104182.80977011494</v>
      </c>
      <c r="R56" s="24"/>
      <c r="T56" s="102">
        <f t="shared" si="11"/>
        <v>2.4779572442014744E-5</v>
      </c>
      <c r="V56" s="7">
        <f t="shared" si="12"/>
        <v>91.809770114938146</v>
      </c>
    </row>
    <row r="57" spans="1:22" x14ac:dyDescent="0.25">
      <c r="A57" s="1">
        <v>375</v>
      </c>
      <c r="C57" t="s">
        <v>104</v>
      </c>
      <c r="E57" s="7">
        <v>19997776.440000001</v>
      </c>
      <c r="G57" s="102">
        <v>2.1299999999999999E-2</v>
      </c>
      <c r="I57" s="7">
        <v>425953</v>
      </c>
      <c r="K57" s="102">
        <v>2.0799999999999999E-2</v>
      </c>
      <c r="M57" s="7">
        <v>416461</v>
      </c>
      <c r="O57" s="102">
        <f>'Exh. DJG-6 Rate Development'!X57</f>
        <v>2.081283181915684E-2</v>
      </c>
      <c r="Q57" s="7">
        <f>'Exh. DJG-6 Rate Development'!V57</f>
        <v>416210.35780281702</v>
      </c>
      <c r="R57" s="24"/>
      <c r="T57" s="102">
        <f t="shared" si="11"/>
        <v>1.2831819156840923E-5</v>
      </c>
      <c r="V57" s="7">
        <f t="shared" si="12"/>
        <v>-250.64219718298409</v>
      </c>
    </row>
    <row r="58" spans="1:22" x14ac:dyDescent="0.25">
      <c r="A58" s="119">
        <v>376.2</v>
      </c>
      <c r="C58" t="s">
        <v>111</v>
      </c>
      <c r="E58" s="7">
        <v>1807200661.79</v>
      </c>
      <c r="G58" s="102">
        <v>2.76E-2</v>
      </c>
      <c r="I58" s="7">
        <v>49878738</v>
      </c>
      <c r="K58" s="102">
        <v>3.7100000000000001E-2</v>
      </c>
      <c r="M58" s="7">
        <v>67006015</v>
      </c>
      <c r="O58" s="125">
        <f>'Exh. DJG-6 Rate Development'!X58</f>
        <v>2.7630976776739993E-2</v>
      </c>
      <c r="Q58" s="7">
        <f>'Exh. DJG-6 Rate Development'!V58</f>
        <v>49934719.516828634</v>
      </c>
      <c r="R58" s="24"/>
      <c r="T58" s="102">
        <f t="shared" si="11"/>
        <v>-9.4690232232600077E-3</v>
      </c>
      <c r="V58" s="7">
        <f t="shared" si="12"/>
        <v>-17071295.483171366</v>
      </c>
    </row>
    <row r="59" spans="1:22" x14ac:dyDescent="0.25">
      <c r="A59" s="119">
        <v>376.4</v>
      </c>
      <c r="C59" t="s">
        <v>112</v>
      </c>
      <c r="E59" s="7">
        <v>674125931.22000003</v>
      </c>
      <c r="G59" s="102">
        <v>2.2499999999999999E-2</v>
      </c>
      <c r="I59" s="7">
        <v>15167833</v>
      </c>
      <c r="K59" s="102">
        <v>3.1E-2</v>
      </c>
      <c r="M59" s="7">
        <v>20875527</v>
      </c>
      <c r="O59" s="125">
        <f>'Exh. DJG-6 Rate Development'!X59</f>
        <v>2.488888002060155E-2</v>
      </c>
      <c r="Q59" s="7">
        <f>'Exh. DJG-6 Rate Development'!V59</f>
        <v>16778239.420910873</v>
      </c>
      <c r="R59" s="24"/>
      <c r="T59" s="102">
        <f t="shared" si="11"/>
        <v>-6.1111199793984494E-3</v>
      </c>
      <c r="V59" s="7">
        <f t="shared" si="12"/>
        <v>-4097287.5790891275</v>
      </c>
    </row>
    <row r="60" spans="1:22" x14ac:dyDescent="0.25">
      <c r="A60" s="1">
        <v>376.5</v>
      </c>
      <c r="C60" t="s">
        <v>113</v>
      </c>
      <c r="E60" s="7">
        <v>43920730.119999997</v>
      </c>
      <c r="G60" s="102">
        <v>3.7100000000000001E-2</v>
      </c>
      <c r="I60" s="7">
        <v>1629459</v>
      </c>
      <c r="K60" s="102">
        <v>3.7100000000000001E-2</v>
      </c>
      <c r="M60" s="7">
        <v>1628378</v>
      </c>
      <c r="O60" s="102">
        <f>'Exh. DJG-6 Rate Development'!X60</f>
        <v>3.7131980051579944E-2</v>
      </c>
      <c r="Q60" s="7">
        <f>'Exh. DJG-6 Rate Development'!V60</f>
        <v>1630863.6746666664</v>
      </c>
      <c r="R60" s="24"/>
      <c r="T60" s="102">
        <f t="shared" si="11"/>
        <v>3.1980051579942603E-5</v>
      </c>
      <c r="V60" s="7">
        <f t="shared" si="12"/>
        <v>2485.6746666664258</v>
      </c>
    </row>
    <row r="61" spans="1:22" x14ac:dyDescent="0.25">
      <c r="A61" s="119">
        <v>378</v>
      </c>
      <c r="C61" t="s">
        <v>114</v>
      </c>
      <c r="E61" s="7">
        <v>152915833.53999999</v>
      </c>
      <c r="G61" s="102">
        <v>3.44E-2</v>
      </c>
      <c r="I61" s="7">
        <v>5260305</v>
      </c>
      <c r="K61" s="102">
        <v>5.2199999999999996E-2</v>
      </c>
      <c r="M61" s="7">
        <v>7974932</v>
      </c>
      <c r="O61" s="125">
        <f>'Exh. DJG-6 Rate Development'!X61</f>
        <v>3.2923307326439263E-2</v>
      </c>
      <c r="Q61" s="7">
        <f>'Exh. DJG-6 Rate Development'!V61</f>
        <v>5034494.9827160491</v>
      </c>
      <c r="R61" s="24"/>
      <c r="T61" s="102">
        <f t="shared" si="11"/>
        <v>-1.9276692673560733E-2</v>
      </c>
      <c r="V61" s="7">
        <f t="shared" si="12"/>
        <v>-2940437.0172839509</v>
      </c>
    </row>
    <row r="62" spans="1:22" x14ac:dyDescent="0.25">
      <c r="A62" s="1">
        <v>380.1</v>
      </c>
      <c r="C62" t="s">
        <v>115</v>
      </c>
      <c r="E62" s="7">
        <v>22458850.989999998</v>
      </c>
      <c r="G62" s="102">
        <v>3.6000000000000004E-2</v>
      </c>
      <c r="I62" s="7">
        <v>808519</v>
      </c>
      <c r="K62" s="102">
        <v>3.6000000000000004E-2</v>
      </c>
      <c r="M62" s="7">
        <v>809500</v>
      </c>
      <c r="O62" s="102">
        <f>'Exh. DJG-6 Rate Development'!X62</f>
        <v>3.6084468133208931E-2</v>
      </c>
      <c r="Q62" s="7">
        <f>'Exh. DJG-6 Rate Development'!V62</f>
        <v>810415.69285714277</v>
      </c>
      <c r="R62" s="24"/>
      <c r="T62" s="102">
        <f t="shared" ref="T62:T72" si="13">O62-K62</f>
        <v>8.4468133208927265E-5</v>
      </c>
      <c r="V62" s="7">
        <f t="shared" ref="V62:V72" si="14">Q62-M62</f>
        <v>915.69285714277066</v>
      </c>
    </row>
    <row r="63" spans="1:22" x14ac:dyDescent="0.25">
      <c r="A63" s="119">
        <v>380.2</v>
      </c>
      <c r="C63" t="s">
        <v>116</v>
      </c>
      <c r="E63" s="7">
        <v>1440113519.21</v>
      </c>
      <c r="G63" s="102">
        <v>4.0300000000000002E-2</v>
      </c>
      <c r="I63" s="7">
        <v>58036575</v>
      </c>
      <c r="K63" s="102">
        <v>5.9400000000000001E-2</v>
      </c>
      <c r="M63" s="7">
        <v>85607269</v>
      </c>
      <c r="O63" s="125">
        <f>'Exh. DJG-6 Rate Development'!X63</f>
        <v>3.8903932717789455E-2</v>
      </c>
      <c r="Q63" s="7">
        <f>'Exh. DJG-6 Rate Development'!V63</f>
        <v>56026079.457324833</v>
      </c>
      <c r="R63" s="24"/>
      <c r="T63" s="102">
        <f t="shared" si="13"/>
        <v>-2.0496067282210546E-2</v>
      </c>
      <c r="V63" s="7">
        <f t="shared" si="14"/>
        <v>-29581189.542675167</v>
      </c>
    </row>
    <row r="64" spans="1:22" x14ac:dyDescent="0.25">
      <c r="A64" s="119">
        <v>380.3</v>
      </c>
      <c r="C64" t="s">
        <v>117</v>
      </c>
      <c r="E64" s="7">
        <v>40387692.159999996</v>
      </c>
      <c r="G64" s="102">
        <v>8.0399999999999985E-2</v>
      </c>
      <c r="I64" s="7">
        <v>3247170</v>
      </c>
      <c r="K64" s="102">
        <v>0.24690000000000001</v>
      </c>
      <c r="M64" s="7">
        <v>9973022</v>
      </c>
      <c r="O64" s="125">
        <f>'Exh. DJG-6 Rate Development'!X64</f>
        <v>6.0081284943009766E-2</v>
      </c>
      <c r="Q64" s="7">
        <f>'Exh. DJG-6 Rate Development'!V64</f>
        <v>2426544.4408555212</v>
      </c>
      <c r="R64" s="24"/>
      <c r="T64" s="102">
        <f t="shared" si="13"/>
        <v>-0.18681871505699024</v>
      </c>
      <c r="V64" s="7">
        <f t="shared" si="14"/>
        <v>-7546477.5591444783</v>
      </c>
    </row>
    <row r="65" spans="1:22" x14ac:dyDescent="0.25">
      <c r="A65" s="119">
        <v>381</v>
      </c>
      <c r="C65" t="s">
        <v>118</v>
      </c>
      <c r="E65" s="7">
        <v>117346088.91</v>
      </c>
      <c r="G65" s="102">
        <v>3.5000000000000003E-2</v>
      </c>
      <c r="I65" s="7">
        <v>4107113</v>
      </c>
      <c r="K65" s="102">
        <v>7.2700000000000001E-2</v>
      </c>
      <c r="M65" s="7">
        <v>8531993</v>
      </c>
      <c r="O65" s="125">
        <f>'Exh. DJG-6 Rate Development'!X65</f>
        <v>3.0783328694537562E-2</v>
      </c>
      <c r="Q65" s="7">
        <f>'Exh. DJG-6 Rate Development'!V65</f>
        <v>3612303.225934959</v>
      </c>
      <c r="R65" s="24"/>
      <c r="T65" s="102">
        <f t="shared" si="13"/>
        <v>-4.1916671305462436E-2</v>
      </c>
      <c r="V65" s="7">
        <f t="shared" si="14"/>
        <v>-4919689.774065041</v>
      </c>
    </row>
    <row r="66" spans="1:22" x14ac:dyDescent="0.25">
      <c r="A66" s="1">
        <v>381.2</v>
      </c>
      <c r="C66" t="s">
        <v>119</v>
      </c>
      <c r="E66" s="7">
        <v>57868976.969999999</v>
      </c>
      <c r="G66" s="102">
        <v>5.28E-2</v>
      </c>
      <c r="I66" s="7">
        <v>3055482</v>
      </c>
      <c r="K66" s="102">
        <v>5.3899999999999997E-2</v>
      </c>
      <c r="M66" s="7">
        <v>3117114</v>
      </c>
      <c r="O66" s="102">
        <f>'Exh. DJG-6 Rate Development'!X66</f>
        <v>5.3945611010738741E-2</v>
      </c>
      <c r="Q66" s="7">
        <f>'Exh. DJG-6 Rate Development'!V66</f>
        <v>3121777.3212130186</v>
      </c>
      <c r="R66" s="24"/>
      <c r="T66" s="102">
        <f t="shared" si="13"/>
        <v>4.5611010738744184E-5</v>
      </c>
      <c r="V66" s="7">
        <f t="shared" si="14"/>
        <v>4663.3212130186148</v>
      </c>
    </row>
    <row r="67" spans="1:22" x14ac:dyDescent="0.25">
      <c r="A67" s="1">
        <v>381.3</v>
      </c>
      <c r="C67" t="s">
        <v>120</v>
      </c>
      <c r="E67" s="7">
        <v>27033327.190000001</v>
      </c>
      <c r="G67" s="102">
        <v>7.9399999999999998E-2</v>
      </c>
      <c r="I67" s="7">
        <v>2146446</v>
      </c>
      <c r="K67" s="102">
        <v>8.1900000000000001E-2</v>
      </c>
      <c r="M67" s="7">
        <v>2215083</v>
      </c>
      <c r="O67" s="102">
        <f>'Exh. DJG-6 Rate Development'!X67</f>
        <v>8.2130989032356702E-2</v>
      </c>
      <c r="Q67" s="7">
        <f>'Exh. DJG-6 Rate Development'!V67</f>
        <v>2220273.8989500003</v>
      </c>
      <c r="R67" s="24"/>
      <c r="T67" s="102">
        <f t="shared" si="13"/>
        <v>2.3098903235670154E-4</v>
      </c>
      <c r="V67" s="7">
        <f t="shared" si="14"/>
        <v>5190.8989500002936</v>
      </c>
    </row>
    <row r="68" spans="1:22" x14ac:dyDescent="0.25">
      <c r="A68" s="119">
        <v>382</v>
      </c>
      <c r="C68" t="s">
        <v>121</v>
      </c>
      <c r="E68" s="7">
        <v>206256765.38</v>
      </c>
      <c r="G68" s="102">
        <v>2.9100000000000001E-2</v>
      </c>
      <c r="I68" s="7">
        <v>6002072</v>
      </c>
      <c r="K68" s="102">
        <v>4.9200000000000001E-2</v>
      </c>
      <c r="M68" s="7">
        <v>10154516</v>
      </c>
      <c r="O68" s="125">
        <f>'Exh. DJG-6 Rate Development'!X68</f>
        <v>2.8811227151434048E-2</v>
      </c>
      <c r="Q68" s="7">
        <f>'Exh. DJG-6 Rate Development'!V68</f>
        <v>5942510.5188832181</v>
      </c>
      <c r="R68" s="24"/>
      <c r="T68" s="102">
        <f t="shared" si="13"/>
        <v>-2.0388772848565953E-2</v>
      </c>
      <c r="V68" s="7">
        <f t="shared" si="14"/>
        <v>-4212005.4811167819</v>
      </c>
    </row>
    <row r="69" spans="1:22" x14ac:dyDescent="0.25">
      <c r="A69" s="1">
        <v>382.2</v>
      </c>
      <c r="C69" t="s">
        <v>122</v>
      </c>
      <c r="E69" s="7">
        <v>37488046.579999998</v>
      </c>
      <c r="G69" s="102">
        <v>5.6799999999999996E-2</v>
      </c>
      <c r="I69" s="7">
        <v>2129321</v>
      </c>
      <c r="K69" s="102">
        <v>5.79E-2</v>
      </c>
      <c r="M69" s="7">
        <v>2169546</v>
      </c>
      <c r="O69" s="102">
        <f>'Exh. DJG-6 Rate Development'!X69</f>
        <v>5.7791046524337183E-2</v>
      </c>
      <c r="Q69" s="7">
        <f>'Exh. DJG-6 Rate Development'!V69</f>
        <v>2166473.4440112994</v>
      </c>
      <c r="R69" s="24"/>
      <c r="T69" s="102">
        <f t="shared" si="13"/>
        <v>-1.089534756628166E-4</v>
      </c>
      <c r="V69" s="7">
        <f t="shared" si="14"/>
        <v>-3072.5559887005948</v>
      </c>
    </row>
    <row r="70" spans="1:22" x14ac:dyDescent="0.25">
      <c r="A70" s="1">
        <v>382.3</v>
      </c>
      <c r="C70" t="s">
        <v>123</v>
      </c>
      <c r="E70" s="7">
        <v>16736479.83</v>
      </c>
      <c r="G70" s="102">
        <v>8.8200000000000001E-2</v>
      </c>
      <c r="I70" s="7">
        <v>1476158</v>
      </c>
      <c r="K70" s="102">
        <v>9.7200000000000009E-2</v>
      </c>
      <c r="M70" s="7">
        <v>1626981</v>
      </c>
      <c r="O70" s="102">
        <f>'Exh. DJG-6 Rate Development'!X70</f>
        <v>9.6974819630693529E-2</v>
      </c>
      <c r="Q70" s="7">
        <f>'Exh. DJG-6 Rate Development'!V70</f>
        <v>1623017.1127669902</v>
      </c>
      <c r="R70" s="24"/>
      <c r="T70" s="102">
        <f t="shared" si="13"/>
        <v>-2.2518036930647967E-4</v>
      </c>
      <c r="V70" s="7">
        <f t="shared" si="14"/>
        <v>-3963.8872330097947</v>
      </c>
    </row>
    <row r="71" spans="1:22" x14ac:dyDescent="0.25">
      <c r="A71" s="1">
        <v>383</v>
      </c>
      <c r="C71" t="s">
        <v>124</v>
      </c>
      <c r="E71" s="7">
        <v>21165417.050000001</v>
      </c>
      <c r="G71" s="102">
        <v>1.9699999999999999E-2</v>
      </c>
      <c r="I71" s="7">
        <v>416959</v>
      </c>
      <c r="K71" s="102">
        <v>5.0599999999999999E-2</v>
      </c>
      <c r="M71" s="7">
        <v>1070528</v>
      </c>
      <c r="O71" s="102">
        <f>'Exh. DJG-6 Rate Development'!X71</f>
        <v>5.0433500758523334E-2</v>
      </c>
      <c r="Q71" s="7">
        <f>'Exh. DJG-6 Rate Development'!V71</f>
        <v>1067446.0768456378</v>
      </c>
      <c r="R71" s="24"/>
      <c r="T71" s="102">
        <f t="shared" si="13"/>
        <v>-1.6649924147666556E-4</v>
      </c>
      <c r="V71" s="7">
        <f t="shared" si="14"/>
        <v>-3081.9231543622445</v>
      </c>
    </row>
    <row r="72" spans="1:22" x14ac:dyDescent="0.25">
      <c r="A72" s="1">
        <v>384</v>
      </c>
      <c r="C72" t="s">
        <v>125</v>
      </c>
      <c r="E72" s="7">
        <v>84284663.200000003</v>
      </c>
      <c r="G72" s="102">
        <v>1.9199999999999998E-2</v>
      </c>
      <c r="I72" s="7">
        <v>1618266</v>
      </c>
      <c r="K72" s="102">
        <v>3.9599999999999996E-2</v>
      </c>
      <c r="M72" s="7">
        <v>3337213</v>
      </c>
      <c r="O72" s="102">
        <f>'Exh. DJG-6 Rate Development'!X72</f>
        <v>3.9686186856583525E-2</v>
      </c>
      <c r="Q72" s="7">
        <f>'Exh. DJG-6 Rate Development'!V72</f>
        <v>3344936.8928994089</v>
      </c>
      <c r="R72" s="24"/>
      <c r="T72" s="102">
        <f t="shared" si="13"/>
        <v>8.6186856583528315E-5</v>
      </c>
      <c r="V72" s="7">
        <f t="shared" si="14"/>
        <v>7723.8928994089365</v>
      </c>
    </row>
    <row r="73" spans="1:22" x14ac:dyDescent="0.25">
      <c r="A73" s="1">
        <v>385</v>
      </c>
      <c r="C73" t="s">
        <v>126</v>
      </c>
      <c r="E73" s="7">
        <v>54424389.789999999</v>
      </c>
      <c r="G73" s="102">
        <v>5.1200000000000002E-2</v>
      </c>
      <c r="I73" s="7">
        <v>2786529</v>
      </c>
      <c r="K73" s="102">
        <v>4.2999999999999997E-2</v>
      </c>
      <c r="M73" s="7">
        <v>2342299</v>
      </c>
      <c r="O73" s="102">
        <f>'Exh. DJG-6 Rate Development'!X73</f>
        <v>4.314933796603744E-2</v>
      </c>
      <c r="Q73" s="7">
        <f>'Exh. DJG-6 Rate Development'!V73</f>
        <v>2348376.3886440676</v>
      </c>
      <c r="R73" s="24"/>
      <c r="T73" s="102">
        <f t="shared" si="11"/>
        <v>1.4933796603744387E-4</v>
      </c>
      <c r="V73" s="7">
        <f t="shared" si="12"/>
        <v>6077.3886440675706</v>
      </c>
    </row>
    <row r="74" spans="1:22" x14ac:dyDescent="0.25">
      <c r="A74" s="1">
        <v>387</v>
      </c>
      <c r="C74" t="s">
        <v>98</v>
      </c>
      <c r="E74" s="9">
        <v>5456655.4000000004</v>
      </c>
      <c r="G74" s="103">
        <v>0.1013</v>
      </c>
      <c r="I74" s="9">
        <v>552759</v>
      </c>
      <c r="K74" s="103">
        <v>7.2999999999999995E-2</v>
      </c>
      <c r="M74" s="9">
        <v>398375</v>
      </c>
      <c r="O74" s="103">
        <f>'Exh. DJG-6 Rate Development'!X74</f>
        <v>7.2794701616427288E-2</v>
      </c>
      <c r="Q74" s="9">
        <f>'Exh. DJG-6 Rate Development'!V74</f>
        <v>397215.60166666674</v>
      </c>
      <c r="R74" s="24"/>
      <c r="T74" s="103">
        <f t="shared" si="11"/>
        <v>-2.0529838357270791E-4</v>
      </c>
      <c r="V74" s="9">
        <f t="shared" si="12"/>
        <v>-1159.3983333332581</v>
      </c>
    </row>
    <row r="75" spans="1:22" x14ac:dyDescent="0.25">
      <c r="A75" s="1"/>
      <c r="E75" s="7"/>
      <c r="G75" s="102"/>
      <c r="I75" s="7"/>
      <c r="K75" s="102"/>
      <c r="M75" s="7"/>
      <c r="O75" s="102"/>
      <c r="Q75" s="7"/>
      <c r="R75" s="24"/>
      <c r="T75" s="102"/>
      <c r="V75" s="7"/>
    </row>
    <row r="76" spans="1:22" ht="15.75" thickBot="1" x14ac:dyDescent="0.3">
      <c r="A76" s="1"/>
      <c r="C76" s="2" t="s">
        <v>69</v>
      </c>
      <c r="E76" s="10">
        <f>SUM(E55:E74)</f>
        <v>4843372385.8599987</v>
      </c>
      <c r="G76" s="12">
        <f>I76/E76</f>
        <v>3.2815895483076382E-2</v>
      </c>
      <c r="I76" s="10">
        <f>SUM(I55:I74)</f>
        <v>158939602</v>
      </c>
      <c r="K76" s="12">
        <f>M76/E76</f>
        <v>4.7373497373413058E-2</v>
      </c>
      <c r="M76" s="10">
        <f>SUM(M55:M74)</f>
        <v>229447489</v>
      </c>
      <c r="O76" s="12">
        <f>'Exh. DJG-6 Rate Development'!X76</f>
        <v>3.2847884064981528E-2</v>
      </c>
      <c r="Q76" s="10">
        <f>'Exh. DJG-6 Rate Development'!V76</f>
        <v>159094534.61426222</v>
      </c>
      <c r="R76" s="24"/>
      <c r="T76" s="12">
        <f t="shared" ref="T76" si="15">O76-K76</f>
        <v>-1.452561330843153E-2</v>
      </c>
      <c r="V76" s="10">
        <f t="shared" ref="V76" si="16">Q76-M76</f>
        <v>-70352954.385737777</v>
      </c>
    </row>
    <row r="77" spans="1:22" ht="15.75" thickTop="1" x14ac:dyDescent="0.25">
      <c r="A77" s="1"/>
      <c r="E77" s="7"/>
      <c r="G77" s="58"/>
      <c r="I77" s="7"/>
      <c r="K77" s="58"/>
      <c r="M77" s="7"/>
      <c r="O77" s="58"/>
      <c r="Q77" s="7"/>
      <c r="R77" s="24"/>
      <c r="T77" s="58"/>
      <c r="V77" s="7"/>
    </row>
    <row r="78" spans="1:22" x14ac:dyDescent="0.25">
      <c r="A78" s="1"/>
      <c r="E78" s="7"/>
      <c r="G78" s="58"/>
      <c r="I78" s="7"/>
      <c r="K78" s="58"/>
      <c r="M78" s="7"/>
      <c r="O78" s="58"/>
      <c r="Q78" s="7"/>
      <c r="R78" s="24"/>
      <c r="T78" s="58"/>
      <c r="V78" s="7"/>
    </row>
    <row r="79" spans="1:22" x14ac:dyDescent="0.25">
      <c r="A79" s="1"/>
      <c r="C79" s="8" t="s">
        <v>67</v>
      </c>
      <c r="E79" s="7"/>
      <c r="G79" s="102"/>
      <c r="I79" s="7"/>
      <c r="K79" s="102"/>
      <c r="M79" s="7"/>
      <c r="O79" s="102"/>
      <c r="Q79" s="7"/>
      <c r="R79" s="24"/>
      <c r="T79" s="102"/>
      <c r="V79" s="7"/>
    </row>
    <row r="80" spans="1:22" x14ac:dyDescent="0.25">
      <c r="A80" s="1"/>
      <c r="E80" s="7"/>
      <c r="G80" s="102"/>
      <c r="I80" s="7"/>
      <c r="K80" s="102"/>
      <c r="M80" s="7"/>
      <c r="O80" s="102"/>
      <c r="Q80" s="7"/>
      <c r="R80" s="24"/>
      <c r="T80" s="102"/>
      <c r="V80" s="7"/>
    </row>
    <row r="81" spans="1:22" x14ac:dyDescent="0.25">
      <c r="A81" s="1">
        <v>390</v>
      </c>
      <c r="C81" t="s">
        <v>104</v>
      </c>
      <c r="E81" s="7">
        <v>19817361.949999999</v>
      </c>
      <c r="G81" s="102">
        <v>2.35E-2</v>
      </c>
      <c r="I81" s="7">
        <v>465708</v>
      </c>
      <c r="K81" s="102">
        <v>2.29E-2</v>
      </c>
      <c r="M81" s="7">
        <v>453780</v>
      </c>
      <c r="O81" s="102">
        <f>'Exh. DJG-6 Rate Development'!X81</f>
        <v>2.2898103246279965E-2</v>
      </c>
      <c r="Q81" s="7">
        <f>'Exh. DJG-6 Rate Development'!V81</f>
        <v>453780</v>
      </c>
      <c r="R81" s="24"/>
      <c r="T81" s="102">
        <f t="shared" ref="T81:T89" si="17">O81-K81</f>
        <v>-1.8967537200355322E-6</v>
      </c>
      <c r="V81" s="7">
        <f t="shared" ref="V81:V89" si="18">Q81-M81</f>
        <v>0</v>
      </c>
    </row>
    <row r="82" spans="1:22" x14ac:dyDescent="0.25">
      <c r="A82" s="1">
        <v>391.1</v>
      </c>
      <c r="C82" t="s">
        <v>127</v>
      </c>
      <c r="E82" s="7">
        <v>3141752.43</v>
      </c>
      <c r="G82" s="102">
        <v>0.05</v>
      </c>
      <c r="I82" s="7">
        <v>157088</v>
      </c>
      <c r="K82" s="102">
        <v>0.05</v>
      </c>
      <c r="M82" s="7">
        <v>157088</v>
      </c>
      <c r="O82" s="102">
        <f>'Exh. DJG-6 Rate Development'!X82</f>
        <v>5.0000120474164793E-2</v>
      </c>
      <c r="Q82" s="7">
        <f>'Exh. DJG-6 Rate Development'!V82</f>
        <v>157088</v>
      </c>
      <c r="R82" s="24"/>
      <c r="T82" s="102">
        <f t="shared" si="17"/>
        <v>1.2047416479005202E-7</v>
      </c>
      <c r="V82" s="7">
        <f t="shared" si="18"/>
        <v>0</v>
      </c>
    </row>
    <row r="83" spans="1:22" x14ac:dyDescent="0.25">
      <c r="A83" s="1">
        <v>391.2</v>
      </c>
      <c r="C83" t="s">
        <v>128</v>
      </c>
      <c r="E83" s="7">
        <v>1706571.25</v>
      </c>
      <c r="G83" s="102">
        <v>0.2</v>
      </c>
      <c r="I83" s="7">
        <v>341314</v>
      </c>
      <c r="K83" s="102">
        <v>0.2</v>
      </c>
      <c r="M83" s="7">
        <v>341314</v>
      </c>
      <c r="O83" s="102">
        <f>'Exh. DJG-6 Rate Development'!X83</f>
        <v>0.19999985350743488</v>
      </c>
      <c r="Q83" s="7">
        <f>'Exh. DJG-6 Rate Development'!V83</f>
        <v>341314</v>
      </c>
      <c r="R83" s="24"/>
      <c r="T83" s="102">
        <f t="shared" si="17"/>
        <v>-1.4649256513399322E-7</v>
      </c>
      <c r="V83" s="7">
        <f t="shared" si="18"/>
        <v>0</v>
      </c>
    </row>
    <row r="84" spans="1:22" x14ac:dyDescent="0.25">
      <c r="A84" s="1">
        <v>392</v>
      </c>
      <c r="C84" t="s">
        <v>106</v>
      </c>
      <c r="E84" s="7">
        <v>1597492.15</v>
      </c>
      <c r="G84" s="102">
        <v>4.6900000000000004E-2</v>
      </c>
      <c r="I84" s="7">
        <v>74922</v>
      </c>
      <c r="K84" s="102">
        <v>0.1341</v>
      </c>
      <c r="M84" s="7">
        <v>214167</v>
      </c>
      <c r="O84" s="102">
        <f>'Exh. DJG-6 Rate Development'!X84</f>
        <v>0.13406450854860227</v>
      </c>
      <c r="Q84" s="7">
        <f>'Exh. DJG-6 Rate Development'!V84</f>
        <v>214167</v>
      </c>
      <c r="R84" s="24"/>
      <c r="T84" s="102">
        <f t="shared" si="17"/>
        <v>-3.5491451397723361E-5</v>
      </c>
      <c r="V84" s="7">
        <f t="shared" si="18"/>
        <v>0</v>
      </c>
    </row>
    <row r="85" spans="1:22" x14ac:dyDescent="0.25">
      <c r="A85" s="1">
        <v>394</v>
      </c>
      <c r="C85" t="s">
        <v>129</v>
      </c>
      <c r="E85" s="7">
        <v>9333363.3399999999</v>
      </c>
      <c r="G85" s="102">
        <v>0.05</v>
      </c>
      <c r="I85" s="7">
        <v>466668</v>
      </c>
      <c r="K85" s="102">
        <v>0.05</v>
      </c>
      <c r="M85" s="7">
        <v>466668</v>
      </c>
      <c r="O85" s="102">
        <f>'Exh. DJG-6 Rate Development'!X85</f>
        <v>4.9999982107200386E-2</v>
      </c>
      <c r="Q85" s="7">
        <f>'Exh. DJG-6 Rate Development'!V85</f>
        <v>466668</v>
      </c>
      <c r="R85" s="24"/>
      <c r="T85" s="102">
        <f t="shared" si="17"/>
        <v>-1.7892799616947563E-8</v>
      </c>
      <c r="V85" s="7">
        <f t="shared" si="18"/>
        <v>0</v>
      </c>
    </row>
    <row r="86" spans="1:22" x14ac:dyDescent="0.25">
      <c r="A86" s="1">
        <v>395</v>
      </c>
      <c r="C86" t="s">
        <v>130</v>
      </c>
      <c r="E86" s="7">
        <v>2638497.14</v>
      </c>
      <c r="G86" s="102">
        <v>0.05</v>
      </c>
      <c r="I86" s="7">
        <v>131925</v>
      </c>
      <c r="K86" s="102">
        <v>0.05</v>
      </c>
      <c r="M86" s="7">
        <v>131925</v>
      </c>
      <c r="O86" s="102">
        <f>'Exh. DJG-6 Rate Development'!X86</f>
        <v>5.0000054197519427E-2</v>
      </c>
      <c r="Q86" s="7">
        <f>'Exh. DJG-6 Rate Development'!V86</f>
        <v>131925</v>
      </c>
      <c r="R86" s="24"/>
      <c r="T86" s="102">
        <f t="shared" si="17"/>
        <v>5.4197519423759832E-8</v>
      </c>
      <c r="V86" s="7">
        <f t="shared" si="18"/>
        <v>0</v>
      </c>
    </row>
    <row r="87" spans="1:22" x14ac:dyDescent="0.25">
      <c r="A87" s="1">
        <v>396</v>
      </c>
      <c r="C87" t="s">
        <v>131</v>
      </c>
      <c r="E87" s="7">
        <v>142950.19</v>
      </c>
      <c r="G87" s="102">
        <v>0.1193</v>
      </c>
      <c r="I87" s="7">
        <v>17054</v>
      </c>
      <c r="K87" s="102">
        <v>6.3799999999999996E-2</v>
      </c>
      <c r="M87" s="7">
        <v>9116</v>
      </c>
      <c r="O87" s="102">
        <f>'Exh. DJG-6 Rate Development'!X87</f>
        <v>6.3770464383433131E-2</v>
      </c>
      <c r="Q87" s="7">
        <f>'Exh. DJG-6 Rate Development'!V87</f>
        <v>9116</v>
      </c>
      <c r="R87" s="24"/>
      <c r="T87" s="102">
        <f t="shared" si="17"/>
        <v>-2.9535616566864209E-5</v>
      </c>
      <c r="V87" s="7">
        <f t="shared" si="18"/>
        <v>0</v>
      </c>
    </row>
    <row r="88" spans="1:22" x14ac:dyDescent="0.25">
      <c r="A88" s="1">
        <v>397</v>
      </c>
      <c r="C88" t="s">
        <v>132</v>
      </c>
      <c r="E88" s="7">
        <v>4668484.5199999996</v>
      </c>
      <c r="G88" s="102">
        <v>6.6666666666666666E-2</v>
      </c>
      <c r="I88" s="7">
        <v>311232</v>
      </c>
      <c r="K88" s="102">
        <v>6.6666666666666666E-2</v>
      </c>
      <c r="M88" s="7">
        <v>311232</v>
      </c>
      <c r="O88" s="102">
        <f>'Exh. DJG-6 Rate Development'!X88</f>
        <v>6.666660212038146E-2</v>
      </c>
      <c r="Q88" s="7">
        <f>'Exh. DJG-6 Rate Development'!V88</f>
        <v>311232</v>
      </c>
      <c r="R88" s="24"/>
      <c r="T88" s="102">
        <f t="shared" si="17"/>
        <v>-6.4546285205580034E-8</v>
      </c>
      <c r="V88" s="7">
        <f t="shared" si="18"/>
        <v>0</v>
      </c>
    </row>
    <row r="89" spans="1:22" x14ac:dyDescent="0.25">
      <c r="A89" s="1">
        <v>398</v>
      </c>
      <c r="C89" t="s">
        <v>133</v>
      </c>
      <c r="E89" s="9">
        <v>155624.42000000001</v>
      </c>
      <c r="G89" s="103">
        <v>6.6666666666666666E-2</v>
      </c>
      <c r="I89" s="9">
        <v>10375</v>
      </c>
      <c r="K89" s="103">
        <v>6.6666666666666666E-2</v>
      </c>
      <c r="M89" s="9">
        <v>10375</v>
      </c>
      <c r="O89" s="103">
        <f>'Exh. DJG-6 Rate Development'!X89</f>
        <v>6.6666915128101356E-2</v>
      </c>
      <c r="Q89" s="9">
        <f>'Exh. DJG-6 Rate Development'!V89</f>
        <v>10375</v>
      </c>
      <c r="R89" s="24"/>
      <c r="T89" s="103">
        <f t="shared" si="17"/>
        <v>2.4846143469037241E-7</v>
      </c>
      <c r="V89" s="9">
        <f t="shared" si="18"/>
        <v>0</v>
      </c>
    </row>
    <row r="90" spans="1:22" x14ac:dyDescent="0.25">
      <c r="A90" s="1"/>
      <c r="E90" s="7"/>
      <c r="G90" s="102"/>
      <c r="I90" s="7"/>
      <c r="K90" s="102"/>
      <c r="M90" s="7"/>
      <c r="O90" s="102"/>
      <c r="Q90" s="7"/>
      <c r="R90" s="24"/>
      <c r="T90" s="102"/>
      <c r="V90" s="7"/>
    </row>
    <row r="91" spans="1:22" ht="15.75" thickBot="1" x14ac:dyDescent="0.3">
      <c r="A91" s="1"/>
      <c r="C91" s="2" t="s">
        <v>70</v>
      </c>
      <c r="E91" s="10">
        <f>SUM(E81:E89)</f>
        <v>43202097.390000001</v>
      </c>
      <c r="G91" s="12">
        <f>I91/E91</f>
        <v>4.5745140152789236E-2</v>
      </c>
      <c r="I91" s="10">
        <f>SUM(I81:I89)</f>
        <v>1976286</v>
      </c>
      <c r="K91" s="12">
        <f>M91/E91</f>
        <v>4.8508408771956613E-2</v>
      </c>
      <c r="M91" s="10">
        <f>SUM(M81:M89)</f>
        <v>2095665</v>
      </c>
      <c r="O91" s="12">
        <f>'Exh. DJG-6 Rate Development'!X91</f>
        <v>4.8508408771956613E-2</v>
      </c>
      <c r="Q91" s="10">
        <f>'Exh. DJG-6 Rate Development'!V91</f>
        <v>2095665</v>
      </c>
      <c r="R91" s="24"/>
      <c r="T91" s="12">
        <f t="shared" ref="T91" si="19">O91-K91</f>
        <v>0</v>
      </c>
      <c r="V91" s="10">
        <f t="shared" ref="V91" si="20">Q91-M91</f>
        <v>0</v>
      </c>
    </row>
    <row r="92" spans="1:22" ht="15.75" thickTop="1" x14ac:dyDescent="0.25">
      <c r="A92" s="1"/>
      <c r="E92" s="7"/>
      <c r="G92" s="58"/>
      <c r="I92" s="7"/>
      <c r="K92" s="58"/>
      <c r="M92" s="7"/>
      <c r="O92" s="58"/>
      <c r="Q92" s="7"/>
      <c r="R92" s="24"/>
      <c r="T92" s="58"/>
      <c r="V92" s="7"/>
    </row>
    <row r="93" spans="1:22" x14ac:dyDescent="0.25">
      <c r="A93" s="1"/>
      <c r="E93" s="7"/>
      <c r="F93" s="7"/>
      <c r="G93" s="6"/>
      <c r="H93" s="7"/>
      <c r="I93" s="7"/>
      <c r="J93" s="7"/>
      <c r="K93" s="6"/>
      <c r="L93" s="7"/>
      <c r="M93" s="7"/>
      <c r="O93" s="6"/>
      <c r="Q93" s="7"/>
      <c r="R93" s="24"/>
      <c r="T93" s="6"/>
      <c r="V93" s="7"/>
    </row>
    <row r="94" spans="1:22" ht="15.75" thickBot="1" x14ac:dyDescent="0.3">
      <c r="A94" s="1"/>
      <c r="C94" s="59" t="s">
        <v>66</v>
      </c>
      <c r="E94" s="20">
        <f>E25+E50+E76+E91</f>
        <v>5200895982.6099987</v>
      </c>
      <c r="F94" s="11"/>
      <c r="G94" s="26">
        <f>I94/E94</f>
        <v>3.2560762715930426E-2</v>
      </c>
      <c r="H94" s="11"/>
      <c r="I94" s="20">
        <f>I25+I50+I76+I91</f>
        <v>169345140</v>
      </c>
      <c r="J94" s="11"/>
      <c r="K94" s="26">
        <f>M94/E94</f>
        <v>4.6185828327113564E-2</v>
      </c>
      <c r="L94" s="11"/>
      <c r="M94" s="20">
        <f>M25+M50+M76+M91</f>
        <v>240207689</v>
      </c>
      <c r="O94" s="26">
        <f>'Exh. DJG-6 Rate Development'!X94</f>
        <v>3.2654204861332609E-2</v>
      </c>
      <c r="Q94" s="20">
        <f>'Exh. DJG-6 Rate Development'!V94</f>
        <v>169831122.87862867</v>
      </c>
      <c r="R94" s="25"/>
      <c r="T94" s="26">
        <f>O94-K94</f>
        <v>-1.3531623465780955E-2</v>
      </c>
      <c r="V94" s="20">
        <f t="shared" ref="V94" si="21">Q94-M94</f>
        <v>-70376566.121371329</v>
      </c>
    </row>
    <row r="95" spans="1:22" ht="15.75" thickTop="1" x14ac:dyDescent="0.25">
      <c r="A95" s="29"/>
      <c r="B95" s="19"/>
      <c r="C95" s="61"/>
      <c r="D95" s="19"/>
      <c r="E95" s="55"/>
      <c r="F95" s="55"/>
      <c r="G95" s="55"/>
      <c r="H95" s="55"/>
      <c r="I95" s="55"/>
      <c r="J95" s="55"/>
      <c r="K95" s="56"/>
      <c r="L95" s="55"/>
      <c r="M95" s="55"/>
      <c r="N95" s="19"/>
      <c r="O95" s="56"/>
      <c r="P95" s="19"/>
      <c r="Q95" s="55"/>
      <c r="R95" s="55"/>
      <c r="S95" s="19"/>
      <c r="T95" s="56"/>
      <c r="U95" s="19"/>
      <c r="V95" s="55"/>
    </row>
    <row r="96" spans="1:22" x14ac:dyDescent="0.25">
      <c r="A96" s="1"/>
      <c r="E96" s="7"/>
      <c r="K96" s="6"/>
      <c r="M96" s="7"/>
      <c r="O96" s="6"/>
      <c r="Q96" s="7"/>
      <c r="R96" s="7"/>
      <c r="T96" s="6"/>
    </row>
    <row r="97" spans="1:22" x14ac:dyDescent="0.25">
      <c r="E97" s="7"/>
    </row>
    <row r="98" spans="1:22" x14ac:dyDescent="0.25">
      <c r="A98" s="131" t="s">
        <v>61</v>
      </c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</row>
    <row r="99" spans="1:22" x14ac:dyDescent="0.25">
      <c r="A99" s="131" t="s">
        <v>78</v>
      </c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</row>
    <row r="100" spans="1:22" x14ac:dyDescent="0.25">
      <c r="A100" s="131" t="s">
        <v>62</v>
      </c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</row>
    <row r="101" spans="1:22" x14ac:dyDescent="0.25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</row>
  </sheetData>
  <mergeCells count="12">
    <mergeCell ref="T3:V3"/>
    <mergeCell ref="O3:Q3"/>
    <mergeCell ref="K3:M3"/>
    <mergeCell ref="A101:V101"/>
    <mergeCell ref="A98:V98"/>
    <mergeCell ref="A99:V99"/>
    <mergeCell ref="A100:V100"/>
    <mergeCell ref="K5:M5"/>
    <mergeCell ref="O5:Q5"/>
    <mergeCell ref="T5:V5"/>
    <mergeCell ref="G3:I3"/>
    <mergeCell ref="G5:I5"/>
  </mergeCells>
  <printOptions horizontalCentered="1"/>
  <pageMargins left="0.7" right="0.7" top="1" bottom="0.75" header="0.3" footer="0.3"/>
  <pageSetup scale="58" fitToHeight="7" orientation="landscape" r:id="rId1"/>
  <headerFooter scaleWithDoc="0">
    <oddHeader>&amp;C&amp;"-,Bold"&amp;14Detailed Rate Comparison&amp;RExhibit DJG-4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9" tint="0.39997558519241921"/>
    <pageSetUpPr fitToPage="1"/>
  </sheetPr>
  <dimension ref="A1:X107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55.7109375" bestFit="1" customWidth="1"/>
    <col min="4" max="4" width="2.7109375" customWidth="1"/>
    <col min="5" max="5" width="15.42578125" bestFit="1" customWidth="1"/>
    <col min="6" max="6" width="2.7109375" customWidth="1"/>
    <col min="7" max="7" width="4.85546875" customWidth="1"/>
    <col min="8" max="8" width="2.7109375" customWidth="1"/>
    <col min="9" max="9" width="4.85546875" customWidth="1"/>
    <col min="10" max="10" width="2.7109375" customWidth="1"/>
    <col min="11" max="11" width="11.42578125" bestFit="1" customWidth="1"/>
    <col min="12" max="12" width="2.7109375" customWidth="1"/>
    <col min="13" max="13" width="16.5703125" bestFit="1" customWidth="1"/>
    <col min="14" max="14" width="2.7109375" customWidth="1"/>
    <col min="15" max="15" width="15" bestFit="1" customWidth="1"/>
    <col min="16" max="16" width="2.7109375" customWidth="1"/>
    <col min="17" max="17" width="15" bestFit="1" customWidth="1"/>
    <col min="18" max="18" width="2.7109375" customWidth="1"/>
    <col min="19" max="19" width="9.85546875" customWidth="1"/>
    <col min="20" max="21" width="2.7109375" customWidth="1"/>
    <col min="22" max="22" width="14.28515625" bestFit="1" customWidth="1"/>
    <col min="23" max="23" width="1.7109375" customWidth="1"/>
    <col min="24" max="24" width="9.85546875" bestFit="1" customWidth="1"/>
  </cols>
  <sheetData>
    <row r="1" spans="1:24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3"/>
      <c r="T1" s="13"/>
      <c r="U1" s="13"/>
      <c r="V1" s="19"/>
      <c r="W1" s="19"/>
      <c r="X1" s="19"/>
    </row>
    <row r="2" spans="1:24" x14ac:dyDescent="0.25">
      <c r="S2" s="6"/>
      <c r="T2" s="6"/>
      <c r="U2" s="6"/>
    </row>
    <row r="4" spans="1:24" x14ac:dyDescent="0.25">
      <c r="E4" s="14" t="s">
        <v>17</v>
      </c>
      <c r="F4" s="14"/>
      <c r="G4" s="129" t="s">
        <v>18</v>
      </c>
      <c r="H4" s="129"/>
      <c r="I4" s="129"/>
      <c r="J4" s="14"/>
      <c r="K4" s="14" t="s">
        <v>19</v>
      </c>
      <c r="L4" s="14"/>
      <c r="M4" s="14" t="s">
        <v>20</v>
      </c>
      <c r="N4" s="14"/>
      <c r="O4" s="14" t="s">
        <v>21</v>
      </c>
      <c r="P4" s="14"/>
      <c r="Q4" s="14" t="s">
        <v>22</v>
      </c>
      <c r="R4" s="14"/>
      <c r="S4" s="14" t="s">
        <v>23</v>
      </c>
      <c r="T4" s="14"/>
      <c r="U4" s="14"/>
      <c r="V4" s="14" t="s">
        <v>24</v>
      </c>
      <c r="W4" s="14"/>
      <c r="X4" s="14" t="s">
        <v>27</v>
      </c>
    </row>
    <row r="5" spans="1:24" x14ac:dyDescent="0.25">
      <c r="O5" s="3"/>
    </row>
    <row r="6" spans="1:24" x14ac:dyDescent="0.25">
      <c r="A6" s="4" t="s">
        <v>0</v>
      </c>
      <c r="B6" s="4"/>
      <c r="C6" s="3"/>
      <c r="D6" s="3"/>
      <c r="E6" s="4" t="s">
        <v>25</v>
      </c>
      <c r="F6" s="4"/>
      <c r="G6" s="127" t="s">
        <v>29</v>
      </c>
      <c r="H6" s="127"/>
      <c r="I6" s="127"/>
      <c r="J6" s="4"/>
      <c r="K6" s="4" t="s">
        <v>16</v>
      </c>
      <c r="L6" s="4"/>
      <c r="M6" s="4" t="s">
        <v>15</v>
      </c>
      <c r="N6" s="4"/>
      <c r="O6" s="4" t="s">
        <v>9</v>
      </c>
      <c r="Q6" s="4" t="s">
        <v>10</v>
      </c>
      <c r="R6" s="4"/>
      <c r="S6" s="4" t="s">
        <v>14</v>
      </c>
      <c r="T6" s="4"/>
      <c r="U6" s="4"/>
      <c r="V6" s="128" t="s">
        <v>26</v>
      </c>
      <c r="W6" s="128"/>
      <c r="X6" s="128"/>
    </row>
    <row r="7" spans="1:24" x14ac:dyDescent="0.25">
      <c r="A7" s="8" t="s">
        <v>1</v>
      </c>
      <c r="B7" s="4"/>
      <c r="C7" s="8" t="s">
        <v>2</v>
      </c>
      <c r="D7" s="4"/>
      <c r="E7" s="110">
        <v>45107</v>
      </c>
      <c r="F7" s="4"/>
      <c r="G7" s="8" t="s">
        <v>30</v>
      </c>
      <c r="H7" s="4"/>
      <c r="I7" s="8" t="s">
        <v>31</v>
      </c>
      <c r="J7" s="4"/>
      <c r="K7" s="8" t="s">
        <v>6</v>
      </c>
      <c r="L7" s="4"/>
      <c r="M7" s="8" t="s">
        <v>11</v>
      </c>
      <c r="N7" s="4"/>
      <c r="O7" s="8" t="s">
        <v>7</v>
      </c>
      <c r="Q7" s="8" t="s">
        <v>12</v>
      </c>
      <c r="R7" s="4"/>
      <c r="S7" s="8" t="s">
        <v>13</v>
      </c>
      <c r="T7" s="4"/>
      <c r="U7" s="4"/>
      <c r="V7" s="114" t="s">
        <v>5</v>
      </c>
      <c r="W7" s="115"/>
      <c r="X7" s="116" t="s">
        <v>3</v>
      </c>
    </row>
    <row r="9" spans="1:24" x14ac:dyDescent="0.25">
      <c r="A9" s="1"/>
      <c r="C9" s="8" t="s">
        <v>83</v>
      </c>
      <c r="E9" s="7"/>
      <c r="F9" s="11"/>
      <c r="G9" s="93"/>
      <c r="H9" s="94"/>
      <c r="I9" s="60"/>
      <c r="J9" s="11"/>
      <c r="K9" s="99"/>
      <c r="L9" s="3"/>
      <c r="M9" s="11"/>
      <c r="N9" s="11"/>
      <c r="O9" s="11"/>
      <c r="P9" s="11"/>
      <c r="Q9" s="11"/>
      <c r="R9" s="11"/>
      <c r="S9" s="96"/>
      <c r="T9" s="95"/>
      <c r="U9" s="96"/>
      <c r="V9" s="11"/>
      <c r="W9" s="3"/>
      <c r="X9" s="92"/>
    </row>
    <row r="10" spans="1:24" x14ac:dyDescent="0.25">
      <c r="A10" s="1"/>
      <c r="E10" s="7"/>
      <c r="F10" s="11"/>
      <c r="G10" s="93"/>
      <c r="H10" s="94"/>
      <c r="I10" s="60"/>
      <c r="J10" s="11"/>
      <c r="K10" s="99"/>
      <c r="L10" s="3"/>
      <c r="M10" s="11"/>
      <c r="N10" s="11"/>
      <c r="O10" s="11"/>
      <c r="P10" s="11"/>
      <c r="Q10" s="11"/>
      <c r="R10" s="11"/>
      <c r="S10" s="96"/>
      <c r="T10" s="95"/>
      <c r="U10" s="96"/>
      <c r="V10" s="11"/>
      <c r="W10" s="3"/>
      <c r="X10" s="92"/>
    </row>
    <row r="11" spans="1:24" x14ac:dyDescent="0.25">
      <c r="A11" s="1">
        <v>350.3</v>
      </c>
      <c r="C11" t="s">
        <v>87</v>
      </c>
      <c r="E11" s="7">
        <v>33641.1</v>
      </c>
      <c r="F11" s="11"/>
      <c r="G11" s="32" t="s">
        <v>28</v>
      </c>
      <c r="H11" s="33" t="s">
        <v>8</v>
      </c>
      <c r="I11" s="28"/>
      <c r="J11" s="7"/>
      <c r="K11" s="104">
        <v>0</v>
      </c>
      <c r="L11" s="7"/>
      <c r="M11" s="7">
        <f t="shared" ref="M11" si="0">E11*(1-K11)</f>
        <v>33641.1</v>
      </c>
      <c r="N11" s="7"/>
      <c r="O11" s="7">
        <v>11068.55</v>
      </c>
      <c r="P11" s="7"/>
      <c r="Q11" s="7">
        <f t="shared" ref="Q11" si="1">M11-O11</f>
        <v>22572.55</v>
      </c>
      <c r="R11" s="7"/>
      <c r="S11" s="78">
        <v>20</v>
      </c>
      <c r="T11" s="82"/>
      <c r="U11" s="78"/>
      <c r="V11" s="7">
        <f t="shared" ref="V11" si="2">Q11/S11</f>
        <v>1128.6275000000001</v>
      </c>
      <c r="X11" s="83">
        <f t="shared" ref="X11" si="3">V11/E11</f>
        <v>3.3549066469289054E-2</v>
      </c>
    </row>
    <row r="12" spans="1:24" x14ac:dyDescent="0.25">
      <c r="A12" s="1">
        <v>351.1</v>
      </c>
      <c r="C12" t="s">
        <v>88</v>
      </c>
      <c r="E12" s="7">
        <v>300408.21999999997</v>
      </c>
      <c r="F12" s="11"/>
      <c r="G12" s="32" t="s">
        <v>71</v>
      </c>
      <c r="H12" s="33" t="s">
        <v>8</v>
      </c>
      <c r="I12" s="28">
        <v>55</v>
      </c>
      <c r="J12" s="7"/>
      <c r="K12" s="104">
        <v>-0.05</v>
      </c>
      <c r="L12" s="7"/>
      <c r="M12" s="7">
        <f t="shared" ref="M12:M22" si="4">E12*(1-K12)</f>
        <v>315428.63099999999</v>
      </c>
      <c r="N12" s="7"/>
      <c r="O12" s="7">
        <v>207791.25</v>
      </c>
      <c r="P12" s="7"/>
      <c r="Q12" s="7">
        <f t="shared" ref="Q12:Q22" si="5">M12-O12</f>
        <v>107637.38099999999</v>
      </c>
      <c r="R12" s="7"/>
      <c r="S12" s="78">
        <v>15.4</v>
      </c>
      <c r="T12" s="82"/>
      <c r="U12" s="78"/>
      <c r="V12" s="7">
        <f t="shared" ref="V12:V22" si="6">Q12/S12</f>
        <v>6989.4403246753245</v>
      </c>
      <c r="X12" s="83">
        <f t="shared" ref="X12:X22" si="7">V12/E12</f>
        <v>2.3266474947574087E-2</v>
      </c>
    </row>
    <row r="13" spans="1:24" x14ac:dyDescent="0.25">
      <c r="A13" s="1">
        <v>351.2</v>
      </c>
      <c r="C13" t="s">
        <v>89</v>
      </c>
      <c r="E13" s="7">
        <v>615519.47</v>
      </c>
      <c r="F13" s="11"/>
      <c r="G13" s="32" t="s">
        <v>71</v>
      </c>
      <c r="H13" s="33" t="s">
        <v>8</v>
      </c>
      <c r="I13" s="28">
        <v>55</v>
      </c>
      <c r="J13" s="7"/>
      <c r="K13" s="104">
        <v>-0.05</v>
      </c>
      <c r="L13" s="7"/>
      <c r="M13" s="7">
        <f t="shared" si="4"/>
        <v>646295.44350000005</v>
      </c>
      <c r="N13" s="7"/>
      <c r="O13" s="7">
        <v>288057.26</v>
      </c>
      <c r="P13" s="7"/>
      <c r="Q13" s="7">
        <f t="shared" si="5"/>
        <v>358238.18350000004</v>
      </c>
      <c r="R13" s="7"/>
      <c r="S13" s="78">
        <v>18.2</v>
      </c>
      <c r="T13" s="82"/>
      <c r="U13" s="78"/>
      <c r="V13" s="7">
        <f t="shared" si="6"/>
        <v>19683.416675824177</v>
      </c>
      <c r="X13" s="83">
        <f t="shared" si="7"/>
        <v>3.1978544359976421E-2</v>
      </c>
    </row>
    <row r="14" spans="1:24" x14ac:dyDescent="0.25">
      <c r="A14" s="1">
        <v>351.3</v>
      </c>
      <c r="C14" t="s">
        <v>99</v>
      </c>
      <c r="E14" s="7">
        <v>2244.87</v>
      </c>
      <c r="F14" s="11"/>
      <c r="G14" s="32" t="s">
        <v>71</v>
      </c>
      <c r="H14" s="33" t="s">
        <v>8</v>
      </c>
      <c r="I14" s="28">
        <v>55</v>
      </c>
      <c r="J14" s="7"/>
      <c r="K14" s="104">
        <v>-0.05</v>
      </c>
      <c r="L14" s="7"/>
      <c r="M14" s="7">
        <f t="shared" si="4"/>
        <v>2357.1134999999999</v>
      </c>
      <c r="N14" s="7"/>
      <c r="O14" s="7">
        <v>1969.69</v>
      </c>
      <c r="P14" s="7"/>
      <c r="Q14" s="7">
        <f t="shared" si="5"/>
        <v>387.42349999999988</v>
      </c>
      <c r="R14" s="7"/>
      <c r="S14" s="78">
        <v>10.5</v>
      </c>
      <c r="T14" s="82"/>
      <c r="U14" s="78"/>
      <c r="V14" s="7">
        <f t="shared" si="6"/>
        <v>36.897476190476176</v>
      </c>
      <c r="X14" s="83">
        <f t="shared" si="7"/>
        <v>1.6436353192156417E-2</v>
      </c>
    </row>
    <row r="15" spans="1:24" x14ac:dyDescent="0.25">
      <c r="A15" s="1">
        <v>351.4</v>
      </c>
      <c r="C15" t="s">
        <v>90</v>
      </c>
      <c r="E15" s="7">
        <v>251067.8</v>
      </c>
      <c r="F15" s="11"/>
      <c r="G15" s="32" t="s">
        <v>75</v>
      </c>
      <c r="H15" s="33" t="s">
        <v>8</v>
      </c>
      <c r="I15" s="28">
        <v>50</v>
      </c>
      <c r="J15" s="7"/>
      <c r="K15" s="104">
        <v>-0.05</v>
      </c>
      <c r="L15" s="7"/>
      <c r="M15" s="7">
        <f t="shared" ref="M15:M18" si="8">E15*(1-K15)</f>
        <v>263621.19</v>
      </c>
      <c r="N15" s="7"/>
      <c r="O15" s="7">
        <v>97252.18</v>
      </c>
      <c r="P15" s="7"/>
      <c r="Q15" s="7">
        <f t="shared" ref="Q15:Q18" si="9">M15-O15</f>
        <v>166369.01</v>
      </c>
      <c r="R15" s="7"/>
      <c r="S15" s="78">
        <v>18.3</v>
      </c>
      <c r="T15" s="82"/>
      <c r="U15" s="78"/>
      <c r="V15" s="7">
        <f t="shared" ref="V15:V18" si="10">Q15/S15</f>
        <v>9091.2027322404374</v>
      </c>
      <c r="X15" s="83">
        <f t="shared" ref="X15:X18" si="11">V15/E15</f>
        <v>3.621015013570214E-2</v>
      </c>
    </row>
    <row r="16" spans="1:24" x14ac:dyDescent="0.25">
      <c r="A16" s="1">
        <v>352</v>
      </c>
      <c r="C16" t="s">
        <v>91</v>
      </c>
      <c r="E16" s="7">
        <v>18615816.489999998</v>
      </c>
      <c r="F16" s="11"/>
      <c r="G16" s="32" t="s">
        <v>71</v>
      </c>
      <c r="H16" s="33" t="s">
        <v>8</v>
      </c>
      <c r="I16" s="28">
        <v>60</v>
      </c>
      <c r="J16" s="7"/>
      <c r="K16" s="104">
        <v>-0.35</v>
      </c>
      <c r="L16" s="7"/>
      <c r="M16" s="7">
        <f t="shared" si="8"/>
        <v>25131352.261500001</v>
      </c>
      <c r="N16" s="7"/>
      <c r="O16" s="7">
        <v>8067752.5999999996</v>
      </c>
      <c r="P16" s="7"/>
      <c r="Q16" s="7">
        <f t="shared" si="9"/>
        <v>17063599.661499999</v>
      </c>
      <c r="R16" s="7"/>
      <c r="S16" s="78">
        <v>18.7</v>
      </c>
      <c r="T16" s="82"/>
      <c r="U16" s="78"/>
      <c r="V16" s="7">
        <f t="shared" si="10"/>
        <v>912491.96050802141</v>
      </c>
      <c r="X16" s="83">
        <f t="shared" si="11"/>
        <v>4.9017025978860061E-2</v>
      </c>
    </row>
    <row r="17" spans="1:24" x14ac:dyDescent="0.25">
      <c r="A17" s="1">
        <v>352.2</v>
      </c>
      <c r="C17" t="s">
        <v>92</v>
      </c>
      <c r="E17" s="7">
        <v>1757701.36</v>
      </c>
      <c r="F17" s="11"/>
      <c r="G17" s="32" t="s">
        <v>71</v>
      </c>
      <c r="H17" s="33" t="s">
        <v>8</v>
      </c>
      <c r="I17" s="28">
        <v>60</v>
      </c>
      <c r="J17" s="7"/>
      <c r="K17" s="104">
        <v>-0.05</v>
      </c>
      <c r="L17" s="7"/>
      <c r="M17" s="7">
        <f t="shared" si="8"/>
        <v>1845586.4280000001</v>
      </c>
      <c r="N17" s="7"/>
      <c r="O17" s="7">
        <v>1343666.21</v>
      </c>
      <c r="P17" s="7"/>
      <c r="Q17" s="7">
        <f t="shared" si="9"/>
        <v>501920.21800000011</v>
      </c>
      <c r="R17" s="7"/>
      <c r="S17" s="78">
        <v>19.600000000000001</v>
      </c>
      <c r="T17" s="82"/>
      <c r="U17" s="78"/>
      <c r="V17" s="7">
        <f t="shared" si="10"/>
        <v>25608.174387755105</v>
      </c>
      <c r="X17" s="83">
        <f t="shared" si="11"/>
        <v>1.4569127026080871E-2</v>
      </c>
    </row>
    <row r="18" spans="1:24" x14ac:dyDescent="0.25">
      <c r="A18" s="1">
        <v>352.3</v>
      </c>
      <c r="C18" t="s">
        <v>93</v>
      </c>
      <c r="E18" s="7">
        <v>4185430.83</v>
      </c>
      <c r="F18" s="11"/>
      <c r="G18" s="32" t="s">
        <v>28</v>
      </c>
      <c r="H18" s="33" t="s">
        <v>8</v>
      </c>
      <c r="I18" s="28"/>
      <c r="J18" s="7"/>
      <c r="K18" s="104">
        <v>0</v>
      </c>
      <c r="L18" s="7"/>
      <c r="M18" s="7">
        <f t="shared" si="8"/>
        <v>4185430.83</v>
      </c>
      <c r="N18" s="7"/>
      <c r="O18" s="7">
        <v>2617504.29</v>
      </c>
      <c r="P18" s="7"/>
      <c r="Q18" s="7">
        <f t="shared" si="9"/>
        <v>1567926.54</v>
      </c>
      <c r="R18" s="7"/>
      <c r="S18" s="78">
        <v>20</v>
      </c>
      <c r="T18" s="82"/>
      <c r="U18" s="78"/>
      <c r="V18" s="7">
        <f t="shared" si="10"/>
        <v>78396.327000000005</v>
      </c>
      <c r="X18" s="83">
        <f t="shared" si="11"/>
        <v>1.8730766361751104E-2</v>
      </c>
    </row>
    <row r="19" spans="1:24" x14ac:dyDescent="0.25">
      <c r="A19" s="1">
        <v>353</v>
      </c>
      <c r="C19" t="s">
        <v>94</v>
      </c>
      <c r="E19" s="7">
        <v>3330266.9</v>
      </c>
      <c r="F19" s="11"/>
      <c r="G19" s="32" t="s">
        <v>71</v>
      </c>
      <c r="H19" s="33" t="s">
        <v>8</v>
      </c>
      <c r="I19" s="28">
        <v>55</v>
      </c>
      <c r="J19" s="7"/>
      <c r="K19" s="104">
        <v>-0.2</v>
      </c>
      <c r="L19" s="7"/>
      <c r="M19" s="7">
        <f t="shared" si="4"/>
        <v>3996320.28</v>
      </c>
      <c r="N19" s="7"/>
      <c r="O19" s="7">
        <v>2184802.73</v>
      </c>
      <c r="P19" s="7"/>
      <c r="Q19" s="7">
        <f t="shared" si="5"/>
        <v>1811517.5499999998</v>
      </c>
      <c r="R19" s="7"/>
      <c r="S19" s="78">
        <v>18.8</v>
      </c>
      <c r="T19" s="82"/>
      <c r="U19" s="78"/>
      <c r="V19" s="7">
        <f t="shared" si="6"/>
        <v>96357.316489361692</v>
      </c>
      <c r="X19" s="83">
        <f t="shared" si="7"/>
        <v>2.8933812028507894E-2</v>
      </c>
    </row>
    <row r="20" spans="1:24" x14ac:dyDescent="0.25">
      <c r="A20" s="1">
        <v>354</v>
      </c>
      <c r="C20" t="s">
        <v>95</v>
      </c>
      <c r="E20" s="7">
        <v>23850530.100000001</v>
      </c>
      <c r="F20" s="11"/>
      <c r="G20" s="32" t="s">
        <v>36</v>
      </c>
      <c r="H20" s="33" t="s">
        <v>8</v>
      </c>
      <c r="I20" s="28">
        <v>45</v>
      </c>
      <c r="J20" s="7"/>
      <c r="K20" s="104">
        <v>-0.1</v>
      </c>
      <c r="L20" s="7"/>
      <c r="M20" s="7">
        <f t="shared" si="4"/>
        <v>26235583.110000003</v>
      </c>
      <c r="N20" s="7"/>
      <c r="O20" s="7">
        <v>10576356</v>
      </c>
      <c r="P20" s="7"/>
      <c r="Q20" s="7">
        <f t="shared" si="5"/>
        <v>15659227.110000003</v>
      </c>
      <c r="R20" s="7"/>
      <c r="S20" s="78">
        <v>18.5</v>
      </c>
      <c r="T20" s="82"/>
      <c r="U20" s="78"/>
      <c r="V20" s="7">
        <f t="shared" si="6"/>
        <v>846444.70864864881</v>
      </c>
      <c r="X20" s="83">
        <f t="shared" si="7"/>
        <v>3.5489555372551183E-2</v>
      </c>
    </row>
    <row r="21" spans="1:24" x14ac:dyDescent="0.25">
      <c r="A21" s="1">
        <v>355</v>
      </c>
      <c r="C21" t="s">
        <v>96</v>
      </c>
      <c r="E21" s="7">
        <v>1336293.67</v>
      </c>
      <c r="F21" s="11"/>
      <c r="G21" s="32" t="s">
        <v>135</v>
      </c>
      <c r="H21" s="33" t="s">
        <v>8</v>
      </c>
      <c r="I21" s="28">
        <v>25</v>
      </c>
      <c r="J21" s="7"/>
      <c r="K21" s="104">
        <v>-0.05</v>
      </c>
      <c r="L21" s="7"/>
      <c r="M21" s="7">
        <f t="shared" si="4"/>
        <v>1403108.3535</v>
      </c>
      <c r="N21" s="7"/>
      <c r="O21" s="7">
        <v>547702.98</v>
      </c>
      <c r="P21" s="7"/>
      <c r="Q21" s="7">
        <f t="shared" si="5"/>
        <v>855405.37349999999</v>
      </c>
      <c r="R21" s="7"/>
      <c r="S21" s="78">
        <v>14.5</v>
      </c>
      <c r="T21" s="82"/>
      <c r="U21" s="78"/>
      <c r="V21" s="7">
        <f t="shared" si="6"/>
        <v>58993.474034482759</v>
      </c>
      <c r="X21" s="83">
        <f t="shared" si="7"/>
        <v>4.4147087843709354E-2</v>
      </c>
    </row>
    <row r="22" spans="1:24" x14ac:dyDescent="0.25">
      <c r="A22" s="1">
        <v>356</v>
      </c>
      <c r="C22" t="s">
        <v>97</v>
      </c>
      <c r="E22" s="7">
        <v>2873067.76</v>
      </c>
      <c r="F22" s="11"/>
      <c r="G22" s="32" t="s">
        <v>36</v>
      </c>
      <c r="H22" s="33" t="s">
        <v>8</v>
      </c>
      <c r="I22" s="28">
        <v>45</v>
      </c>
      <c r="J22" s="7"/>
      <c r="K22" s="104">
        <v>-0.05</v>
      </c>
      <c r="L22" s="7"/>
      <c r="M22" s="7">
        <f t="shared" si="4"/>
        <v>3016721.148</v>
      </c>
      <c r="N22" s="7"/>
      <c r="O22" s="7">
        <v>1528686.47</v>
      </c>
      <c r="P22" s="7"/>
      <c r="Q22" s="7">
        <f t="shared" si="5"/>
        <v>1488034.6780000001</v>
      </c>
      <c r="R22" s="7"/>
      <c r="S22" s="78">
        <v>17.8</v>
      </c>
      <c r="T22" s="82"/>
      <c r="U22" s="78"/>
      <c r="V22" s="7">
        <f t="shared" si="6"/>
        <v>83597.45382022472</v>
      </c>
      <c r="X22" s="83">
        <f t="shared" si="7"/>
        <v>2.9096930808281643E-2</v>
      </c>
    </row>
    <row r="23" spans="1:24" x14ac:dyDescent="0.25">
      <c r="A23" s="1">
        <v>357</v>
      </c>
      <c r="C23" t="s">
        <v>98</v>
      </c>
      <c r="E23" s="9">
        <v>495594.33</v>
      </c>
      <c r="F23" s="11"/>
      <c r="G23" s="32" t="s">
        <v>73</v>
      </c>
      <c r="H23" s="33" t="s">
        <v>8</v>
      </c>
      <c r="I23" s="28">
        <v>25</v>
      </c>
      <c r="J23" s="7"/>
      <c r="K23" s="105">
        <v>0</v>
      </c>
      <c r="L23" s="7"/>
      <c r="M23" s="9">
        <f t="shared" ref="M23" si="12">E23*(1-K23)</f>
        <v>495594.33</v>
      </c>
      <c r="N23" s="7"/>
      <c r="O23" s="9">
        <v>118109.04</v>
      </c>
      <c r="P23" s="7"/>
      <c r="Q23" s="9">
        <f t="shared" ref="Q23" si="13">M23-O23</f>
        <v>377485.29000000004</v>
      </c>
      <c r="R23" s="7"/>
      <c r="S23" s="84">
        <v>11.8</v>
      </c>
      <c r="T23" s="82"/>
      <c r="U23" s="78"/>
      <c r="V23" s="9">
        <f t="shared" ref="V23" si="14">Q23/S23</f>
        <v>31990.278813559322</v>
      </c>
      <c r="X23" s="85">
        <f t="shared" ref="X23" si="15">V23/E23</f>
        <v>6.4549323664698344E-2</v>
      </c>
    </row>
    <row r="24" spans="1:24" x14ac:dyDescent="0.25">
      <c r="A24" s="1"/>
      <c r="E24" s="7"/>
      <c r="F24" s="11"/>
      <c r="G24" s="32"/>
      <c r="H24" s="33"/>
      <c r="I24" s="28"/>
      <c r="J24" s="7"/>
      <c r="K24" s="98"/>
      <c r="L24" s="80"/>
      <c r="M24" s="7"/>
      <c r="N24" s="7"/>
      <c r="O24" s="7"/>
      <c r="Q24" s="7"/>
      <c r="R24" s="7"/>
      <c r="S24" s="79"/>
      <c r="T24" s="89"/>
      <c r="U24" s="79"/>
      <c r="V24" s="7"/>
      <c r="X24" s="81"/>
    </row>
    <row r="25" spans="1:24" ht="15.75" thickBot="1" x14ac:dyDescent="0.3">
      <c r="A25" s="1"/>
      <c r="C25" s="2" t="s">
        <v>85</v>
      </c>
      <c r="E25" s="10">
        <f>SUM(E11:E23)</f>
        <v>57647582.899999999</v>
      </c>
      <c r="F25" s="11"/>
      <c r="G25" s="32"/>
      <c r="H25" s="33"/>
      <c r="I25" s="28"/>
      <c r="J25" s="7"/>
      <c r="K25" s="112">
        <f>-M25/E25+1</f>
        <v>-0.17214004160788532</v>
      </c>
      <c r="M25" s="10">
        <f>SUM(M11:M23)</f>
        <v>67571040.219000012</v>
      </c>
      <c r="N25" s="7"/>
      <c r="O25" s="10">
        <f>SUM(O11:O23)</f>
        <v>27590719.249999996</v>
      </c>
      <c r="P25" s="7"/>
      <c r="Q25" s="10">
        <f>SUM(Q11:Q23)</f>
        <v>39980320.968999997</v>
      </c>
      <c r="R25" s="7"/>
      <c r="S25" s="90">
        <f>Q25/V25</f>
        <v>18.417242530981479</v>
      </c>
      <c r="T25" s="82"/>
      <c r="U25" s="78"/>
      <c r="V25" s="10">
        <f>SUM(V11:V23)</f>
        <v>2170809.2784109842</v>
      </c>
      <c r="X25" s="91">
        <f>V25/E25</f>
        <v>3.7656553305567719E-2</v>
      </c>
    </row>
    <row r="26" spans="1:24" ht="15.75" thickTop="1" x14ac:dyDescent="0.25">
      <c r="A26" s="1"/>
      <c r="E26" s="7"/>
      <c r="F26" s="11"/>
      <c r="G26" s="32"/>
      <c r="H26" s="33"/>
      <c r="I26" s="28"/>
      <c r="J26" s="7"/>
      <c r="K26" s="111"/>
      <c r="M26" s="7"/>
      <c r="N26" s="7"/>
      <c r="O26" s="7"/>
      <c r="P26" s="7"/>
      <c r="Q26" s="7"/>
      <c r="R26" s="7"/>
      <c r="S26" s="78"/>
      <c r="T26" s="82"/>
      <c r="U26" s="78"/>
      <c r="V26" s="7"/>
      <c r="X26" s="92"/>
    </row>
    <row r="27" spans="1:24" x14ac:dyDescent="0.25">
      <c r="A27" s="1"/>
      <c r="E27" s="7"/>
      <c r="F27" s="11"/>
      <c r="G27" s="32"/>
      <c r="H27" s="33"/>
      <c r="I27" s="28"/>
      <c r="J27" s="7"/>
      <c r="K27" s="111"/>
      <c r="M27" s="7"/>
      <c r="N27" s="7"/>
      <c r="O27" s="7"/>
      <c r="P27" s="7"/>
      <c r="Q27" s="7"/>
      <c r="R27" s="7"/>
      <c r="S27" s="78"/>
      <c r="T27" s="82"/>
      <c r="U27" s="78"/>
      <c r="V27" s="7"/>
      <c r="X27" s="92"/>
    </row>
    <row r="28" spans="1:24" x14ac:dyDescent="0.25">
      <c r="A28" s="1"/>
      <c r="C28" s="8" t="s">
        <v>84</v>
      </c>
      <c r="E28" s="7"/>
      <c r="F28" s="11"/>
      <c r="G28" s="93"/>
      <c r="H28" s="94"/>
      <c r="I28" s="60"/>
      <c r="J28" s="11"/>
      <c r="K28" s="99"/>
      <c r="L28" s="3"/>
      <c r="M28" s="11"/>
      <c r="N28" s="11"/>
      <c r="O28" s="11"/>
      <c r="P28" s="11"/>
      <c r="Q28" s="11"/>
      <c r="R28" s="11"/>
      <c r="S28" s="96"/>
      <c r="T28" s="95"/>
      <c r="U28" s="96"/>
      <c r="V28" s="11"/>
      <c r="W28" s="3"/>
      <c r="X28" s="92"/>
    </row>
    <row r="29" spans="1:24" x14ac:dyDescent="0.25">
      <c r="A29" s="1"/>
      <c r="E29" s="7"/>
      <c r="F29" s="11"/>
      <c r="G29" s="93"/>
      <c r="H29" s="94"/>
      <c r="I29" s="60"/>
      <c r="J29" s="11"/>
      <c r="K29" s="99"/>
      <c r="L29" s="3"/>
      <c r="M29" s="11"/>
      <c r="N29" s="11"/>
      <c r="O29" s="11"/>
      <c r="P29" s="11"/>
      <c r="Q29" s="11"/>
      <c r="R29" s="11"/>
      <c r="S29" s="96"/>
      <c r="T29" s="95"/>
      <c r="U29" s="96"/>
      <c r="V29" s="11"/>
      <c r="W29" s="3"/>
      <c r="X29" s="92"/>
    </row>
    <row r="30" spans="1:24" x14ac:dyDescent="0.25">
      <c r="A30" s="1"/>
      <c r="C30" s="109" t="s">
        <v>100</v>
      </c>
      <c r="E30" s="7"/>
      <c r="F30" s="11"/>
      <c r="G30" s="93"/>
      <c r="H30" s="94"/>
      <c r="I30" s="60"/>
      <c r="J30" s="11"/>
      <c r="K30" s="99"/>
      <c r="L30" s="3"/>
      <c r="M30" s="11"/>
      <c r="N30" s="11"/>
      <c r="O30" s="11"/>
      <c r="P30" s="11"/>
      <c r="Q30" s="11"/>
      <c r="R30" s="11"/>
      <c r="S30" s="96"/>
      <c r="T30" s="95"/>
      <c r="U30" s="96"/>
      <c r="V30" s="11"/>
      <c r="W30" s="3"/>
      <c r="X30" s="92"/>
    </row>
    <row r="31" spans="1:24" x14ac:dyDescent="0.25">
      <c r="A31" s="1">
        <v>361</v>
      </c>
      <c r="C31" t="s">
        <v>104</v>
      </c>
      <c r="E31" s="7">
        <v>4155602.12</v>
      </c>
      <c r="F31" s="11"/>
      <c r="G31" s="32" t="s">
        <v>36</v>
      </c>
      <c r="H31" s="33" t="s">
        <v>8</v>
      </c>
      <c r="I31" s="28">
        <v>50</v>
      </c>
      <c r="J31" s="7"/>
      <c r="K31" s="104">
        <v>-0.05</v>
      </c>
      <c r="L31" s="7"/>
      <c r="M31" s="7">
        <f t="shared" ref="M31:M47" si="16">E31*(1-K31)</f>
        <v>4363382.2260000007</v>
      </c>
      <c r="N31" s="7"/>
      <c r="O31" s="7">
        <v>2193878.89</v>
      </c>
      <c r="P31" s="7"/>
      <c r="Q31" s="7">
        <f t="shared" ref="Q31:Q47" si="17">M31-O31</f>
        <v>2169503.3360000006</v>
      </c>
      <c r="R31" s="7"/>
      <c r="S31" s="78">
        <v>19.5</v>
      </c>
      <c r="T31" s="82"/>
      <c r="U31" s="78"/>
      <c r="V31" s="7">
        <f>E31/I31</f>
        <v>83112.042400000006</v>
      </c>
      <c r="X31" s="83">
        <f t="shared" ref="X31:X47" si="18">V31/E31</f>
        <v>0.02</v>
      </c>
    </row>
    <row r="32" spans="1:24" x14ac:dyDescent="0.25">
      <c r="A32" s="1">
        <v>362</v>
      </c>
      <c r="C32" t="s">
        <v>105</v>
      </c>
      <c r="E32" s="7">
        <v>3683221.39</v>
      </c>
      <c r="F32" s="11"/>
      <c r="G32" s="32" t="s">
        <v>36</v>
      </c>
      <c r="H32" s="33" t="s">
        <v>8</v>
      </c>
      <c r="I32" s="28">
        <v>50</v>
      </c>
      <c r="J32" s="7"/>
      <c r="K32" s="104">
        <v>-0.05</v>
      </c>
      <c r="L32" s="7"/>
      <c r="M32" s="7">
        <f t="shared" si="16"/>
        <v>3867382.4595000003</v>
      </c>
      <c r="N32" s="7"/>
      <c r="O32" s="7">
        <v>2169133.87</v>
      </c>
      <c r="P32" s="7"/>
      <c r="Q32" s="7">
        <f t="shared" si="17"/>
        <v>1698248.5895000002</v>
      </c>
      <c r="R32" s="7"/>
      <c r="S32" s="78">
        <v>19.600000000000001</v>
      </c>
      <c r="T32" s="82"/>
      <c r="U32" s="78"/>
      <c r="V32" s="7">
        <f t="shared" ref="V32:V47" si="19">Q32/S32</f>
        <v>86645.336198979596</v>
      </c>
      <c r="X32" s="83">
        <f t="shared" si="18"/>
        <v>2.3524335635708174E-2</v>
      </c>
    </row>
    <row r="33" spans="1:24" x14ac:dyDescent="0.25">
      <c r="A33" s="1">
        <v>363</v>
      </c>
      <c r="C33" t="s">
        <v>97</v>
      </c>
      <c r="E33" s="7">
        <v>3984038.93</v>
      </c>
      <c r="F33" s="11"/>
      <c r="G33" s="32" t="s">
        <v>77</v>
      </c>
      <c r="H33" s="33" t="s">
        <v>8</v>
      </c>
      <c r="I33" s="28">
        <v>40</v>
      </c>
      <c r="J33" s="7"/>
      <c r="K33" s="104">
        <v>-0.05</v>
      </c>
      <c r="L33" s="7"/>
      <c r="M33" s="7">
        <f t="shared" si="16"/>
        <v>4183240.8765000002</v>
      </c>
      <c r="N33" s="7"/>
      <c r="O33" s="7">
        <v>2456522.62</v>
      </c>
      <c r="P33" s="7"/>
      <c r="Q33" s="7">
        <f t="shared" si="17"/>
        <v>1726718.2565000001</v>
      </c>
      <c r="R33" s="7"/>
      <c r="S33" s="78">
        <v>17.600000000000001</v>
      </c>
      <c r="T33" s="82"/>
      <c r="U33" s="78"/>
      <c r="V33" s="7">
        <f t="shared" si="19"/>
        <v>98108.991846590914</v>
      </c>
      <c r="X33" s="83">
        <f t="shared" si="18"/>
        <v>2.4625510335209228E-2</v>
      </c>
    </row>
    <row r="34" spans="1:24" x14ac:dyDescent="0.25">
      <c r="A34" s="1">
        <v>364</v>
      </c>
      <c r="C34" t="s">
        <v>106</v>
      </c>
      <c r="E34" s="9">
        <v>2382938.3199999998</v>
      </c>
      <c r="F34" s="11"/>
      <c r="G34" s="32" t="s">
        <v>136</v>
      </c>
      <c r="H34" s="33" t="s">
        <v>8</v>
      </c>
      <c r="I34" s="28">
        <v>25</v>
      </c>
      <c r="J34" s="7"/>
      <c r="K34" s="105">
        <v>-0.05</v>
      </c>
      <c r="L34" s="7"/>
      <c r="M34" s="9">
        <f t="shared" si="16"/>
        <v>2502085.236</v>
      </c>
      <c r="N34" s="7"/>
      <c r="O34" s="9">
        <v>776353.46</v>
      </c>
      <c r="P34" s="7"/>
      <c r="Q34" s="9">
        <f t="shared" si="17"/>
        <v>1725731.7760000001</v>
      </c>
      <c r="R34" s="7"/>
      <c r="S34" s="84">
        <v>15.6</v>
      </c>
      <c r="T34" s="82"/>
      <c r="U34" s="78"/>
      <c r="V34" s="9">
        <f t="shared" si="19"/>
        <v>110623.8317948718</v>
      </c>
      <c r="X34" s="85">
        <f t="shared" si="18"/>
        <v>4.6423287949338032E-2</v>
      </c>
    </row>
    <row r="35" spans="1:24" x14ac:dyDescent="0.25">
      <c r="A35" s="1"/>
      <c r="C35" t="s">
        <v>101</v>
      </c>
      <c r="E35" s="7">
        <f>SUM(E31:E34)</f>
        <v>14205800.76</v>
      </c>
      <c r="F35" s="11"/>
      <c r="G35" s="32"/>
      <c r="H35" s="33"/>
      <c r="I35" s="28"/>
      <c r="J35" s="7"/>
      <c r="K35" s="104">
        <f>-M35/E35+1</f>
        <v>-5.0000000000000266E-2</v>
      </c>
      <c r="M35" s="7">
        <f>SUM(M31:M34)</f>
        <v>14916090.798000002</v>
      </c>
      <c r="N35" s="7"/>
      <c r="O35" s="7">
        <f>SUM(O31:O34)</f>
        <v>7595888.8399999999</v>
      </c>
      <c r="P35" s="7"/>
      <c r="Q35" s="7">
        <f>SUM(Q31:Q34)</f>
        <v>7320201.9580000006</v>
      </c>
      <c r="R35" s="7"/>
      <c r="S35" s="78">
        <f>Q35/V35</f>
        <v>19.34053223747577</v>
      </c>
      <c r="T35" s="82"/>
      <c r="U35" s="78"/>
      <c r="V35" s="7">
        <f>SUM(V31:V34)</f>
        <v>378490.20224044239</v>
      </c>
      <c r="X35" s="92">
        <f>V35/E35</f>
        <v>2.6643355671028178E-2</v>
      </c>
    </row>
    <row r="36" spans="1:24" x14ac:dyDescent="0.25">
      <c r="A36" s="1"/>
      <c r="E36" s="7"/>
      <c r="F36" s="11"/>
      <c r="G36" s="32"/>
      <c r="H36" s="33"/>
      <c r="I36" s="28"/>
      <c r="J36" s="7"/>
      <c r="K36" s="104"/>
      <c r="L36" s="7"/>
      <c r="M36" s="7"/>
      <c r="N36" s="7"/>
      <c r="O36" s="7"/>
      <c r="P36" s="7"/>
      <c r="Q36" s="7"/>
      <c r="R36" s="7"/>
      <c r="S36" s="78"/>
      <c r="T36" s="82"/>
      <c r="U36" s="78"/>
      <c r="V36" s="7"/>
      <c r="X36" s="83"/>
    </row>
    <row r="37" spans="1:24" x14ac:dyDescent="0.25">
      <c r="A37" s="1"/>
      <c r="C37" s="109" t="s">
        <v>102</v>
      </c>
      <c r="E37" s="7"/>
      <c r="F37" s="11"/>
      <c r="G37" s="32"/>
      <c r="H37" s="33"/>
      <c r="I37" s="28"/>
      <c r="J37" s="7"/>
      <c r="K37" s="104"/>
      <c r="L37" s="7"/>
      <c r="M37" s="7"/>
      <c r="N37" s="7"/>
      <c r="O37" s="7"/>
      <c r="P37" s="7"/>
      <c r="Q37" s="7"/>
      <c r="R37" s="7"/>
      <c r="S37" s="78"/>
      <c r="T37" s="82"/>
      <c r="U37" s="78"/>
      <c r="V37" s="7"/>
      <c r="X37" s="83"/>
    </row>
    <row r="38" spans="1:24" x14ac:dyDescent="0.25">
      <c r="A38" s="1">
        <v>361</v>
      </c>
      <c r="C38" t="s">
        <v>104</v>
      </c>
      <c r="E38" s="7">
        <v>80879739.170000002</v>
      </c>
      <c r="F38" s="11"/>
      <c r="G38" s="32" t="s">
        <v>36</v>
      </c>
      <c r="H38" s="33" t="s">
        <v>8</v>
      </c>
      <c r="I38" s="28">
        <v>50</v>
      </c>
      <c r="J38" s="7"/>
      <c r="K38" s="104">
        <v>-0.05</v>
      </c>
      <c r="L38" s="7"/>
      <c r="M38" s="7">
        <f t="shared" ref="M38:M42" si="20">E38*(1-K38)</f>
        <v>84923726.1285</v>
      </c>
      <c r="N38" s="7"/>
      <c r="O38" s="7">
        <v>2693927.57</v>
      </c>
      <c r="P38" s="7"/>
      <c r="Q38" s="7">
        <f t="shared" ref="Q38:Q42" si="21">M38-O38</f>
        <v>82229798.558500007</v>
      </c>
      <c r="R38" s="7"/>
      <c r="S38" s="78">
        <v>41.8</v>
      </c>
      <c r="T38" s="82"/>
      <c r="U38" s="78"/>
      <c r="V38" s="7">
        <f t="shared" ref="V38:V42" si="22">Q38/S38</f>
        <v>1967220.0612081343</v>
      </c>
      <c r="X38" s="83">
        <f t="shared" ref="X38:X42" si="23">V38/E38</f>
        <v>2.4322779492071081E-2</v>
      </c>
    </row>
    <row r="39" spans="1:24" x14ac:dyDescent="0.25">
      <c r="A39" s="1">
        <v>362</v>
      </c>
      <c r="C39" t="s">
        <v>105</v>
      </c>
      <c r="E39" s="7">
        <v>110724966.70999999</v>
      </c>
      <c r="F39" s="11"/>
      <c r="G39" s="32" t="s">
        <v>36</v>
      </c>
      <c r="H39" s="33" t="s">
        <v>8</v>
      </c>
      <c r="I39" s="28">
        <v>50</v>
      </c>
      <c r="J39" s="7"/>
      <c r="K39" s="104">
        <v>-0.05</v>
      </c>
      <c r="L39" s="7"/>
      <c r="M39" s="7">
        <f t="shared" si="20"/>
        <v>116261215.0455</v>
      </c>
      <c r="N39" s="7"/>
      <c r="O39" s="7">
        <v>3698032.66</v>
      </c>
      <c r="P39" s="7"/>
      <c r="Q39" s="7">
        <f t="shared" si="21"/>
        <v>112563182.3855</v>
      </c>
      <c r="R39" s="7"/>
      <c r="S39" s="78">
        <v>41.8</v>
      </c>
      <c r="T39" s="82"/>
      <c r="U39" s="78"/>
      <c r="V39" s="7">
        <f t="shared" si="22"/>
        <v>2692899.1001315792</v>
      </c>
      <c r="X39" s="83">
        <f t="shared" si="23"/>
        <v>2.4320613319167277E-2</v>
      </c>
    </row>
    <row r="40" spans="1:24" x14ac:dyDescent="0.25">
      <c r="A40" s="1">
        <v>363</v>
      </c>
      <c r="C40" t="s">
        <v>97</v>
      </c>
      <c r="E40" s="7">
        <v>5830358.6399999997</v>
      </c>
      <c r="F40" s="11"/>
      <c r="G40" s="32" t="s">
        <v>77</v>
      </c>
      <c r="H40" s="33" t="s">
        <v>8</v>
      </c>
      <c r="I40" s="28">
        <v>40</v>
      </c>
      <c r="J40" s="7"/>
      <c r="K40" s="104">
        <v>-0.05</v>
      </c>
      <c r="L40" s="7"/>
      <c r="M40" s="7">
        <f t="shared" si="20"/>
        <v>6121876.5719999997</v>
      </c>
      <c r="N40" s="7"/>
      <c r="O40" s="7">
        <v>221184.75</v>
      </c>
      <c r="P40" s="7"/>
      <c r="Q40" s="7">
        <f t="shared" si="21"/>
        <v>5900691.8219999997</v>
      </c>
      <c r="R40" s="7"/>
      <c r="S40" s="78">
        <v>36.9</v>
      </c>
      <c r="T40" s="82"/>
      <c r="U40" s="78"/>
      <c r="V40" s="7">
        <f t="shared" si="22"/>
        <v>159910.34747967479</v>
      </c>
      <c r="X40" s="83">
        <f t="shared" si="23"/>
        <v>2.742718884951386E-2</v>
      </c>
    </row>
    <row r="41" spans="1:24" x14ac:dyDescent="0.25">
      <c r="A41" s="1">
        <v>363.1</v>
      </c>
      <c r="C41" t="s">
        <v>107</v>
      </c>
      <c r="E41" s="7">
        <v>6788564.25</v>
      </c>
      <c r="F41" s="11"/>
      <c r="G41" s="32" t="s">
        <v>37</v>
      </c>
      <c r="H41" s="33" t="s">
        <v>8</v>
      </c>
      <c r="I41" s="28">
        <v>35</v>
      </c>
      <c r="J41" s="7"/>
      <c r="K41" s="104">
        <v>-0.05</v>
      </c>
      <c r="L41" s="7"/>
      <c r="M41" s="7">
        <f t="shared" si="20"/>
        <v>7127992.4625000004</v>
      </c>
      <c r="N41" s="7"/>
      <c r="O41" s="7">
        <v>286433.44</v>
      </c>
      <c r="P41" s="7"/>
      <c r="Q41" s="7">
        <f t="shared" si="21"/>
        <v>6841559.0225</v>
      </c>
      <c r="R41" s="7"/>
      <c r="S41" s="78">
        <v>33.200000000000003</v>
      </c>
      <c r="T41" s="82"/>
      <c r="U41" s="78"/>
      <c r="V41" s="7">
        <f t="shared" si="22"/>
        <v>206071.05489457829</v>
      </c>
      <c r="X41" s="83">
        <f t="shared" si="23"/>
        <v>3.0355616785180797E-2</v>
      </c>
    </row>
    <row r="42" spans="1:24" x14ac:dyDescent="0.25">
      <c r="A42" s="1">
        <v>363.2</v>
      </c>
      <c r="C42" t="s">
        <v>108</v>
      </c>
      <c r="E42" s="7">
        <v>21328302.489999998</v>
      </c>
      <c r="F42" s="11"/>
      <c r="G42" s="32" t="s">
        <v>77</v>
      </c>
      <c r="H42" s="33" t="s">
        <v>8</v>
      </c>
      <c r="I42" s="28">
        <v>40</v>
      </c>
      <c r="J42" s="7"/>
      <c r="K42" s="104">
        <v>-0.05</v>
      </c>
      <c r="L42" s="7"/>
      <c r="M42" s="7">
        <f t="shared" si="20"/>
        <v>22394717.614500001</v>
      </c>
      <c r="N42" s="7"/>
      <c r="O42" s="7">
        <v>809061.27</v>
      </c>
      <c r="P42" s="7"/>
      <c r="Q42" s="7">
        <f t="shared" si="21"/>
        <v>21585656.344500002</v>
      </c>
      <c r="R42" s="7"/>
      <c r="S42" s="78">
        <v>36.9</v>
      </c>
      <c r="T42" s="82"/>
      <c r="U42" s="78"/>
      <c r="V42" s="7">
        <f t="shared" si="22"/>
        <v>584977.13670731708</v>
      </c>
      <c r="X42" s="83">
        <f t="shared" si="23"/>
        <v>2.7427271203678296E-2</v>
      </c>
    </row>
    <row r="43" spans="1:24" x14ac:dyDescent="0.25">
      <c r="A43" s="1">
        <v>363.3</v>
      </c>
      <c r="C43" t="s">
        <v>108</v>
      </c>
      <c r="E43" s="7">
        <v>3011907.23</v>
      </c>
      <c r="F43" s="11"/>
      <c r="G43" s="32" t="s">
        <v>72</v>
      </c>
      <c r="H43" s="33" t="s">
        <v>8</v>
      </c>
      <c r="I43" s="28">
        <v>35</v>
      </c>
      <c r="J43" s="7"/>
      <c r="K43" s="104">
        <v>-0.05</v>
      </c>
      <c r="L43" s="7"/>
      <c r="M43" s="7">
        <f t="shared" si="16"/>
        <v>3162502.5915000001</v>
      </c>
      <c r="N43" s="7"/>
      <c r="O43" s="7">
        <v>128753.09</v>
      </c>
      <c r="P43" s="7"/>
      <c r="Q43" s="7">
        <f t="shared" si="17"/>
        <v>3033749.5015000002</v>
      </c>
      <c r="R43" s="7"/>
      <c r="S43" s="78">
        <v>32.6</v>
      </c>
      <c r="T43" s="82"/>
      <c r="U43" s="78"/>
      <c r="V43" s="7">
        <f t="shared" si="19"/>
        <v>93059.800659509201</v>
      </c>
      <c r="X43" s="83">
        <f t="shared" si="18"/>
        <v>3.0897299801464734E-2</v>
      </c>
    </row>
    <row r="44" spans="1:24" x14ac:dyDescent="0.25">
      <c r="A44" s="1">
        <v>363.5</v>
      </c>
      <c r="C44" t="s">
        <v>98</v>
      </c>
      <c r="E44" s="7">
        <v>6965184.0700000003</v>
      </c>
      <c r="F44" s="11"/>
      <c r="G44" s="32" t="s">
        <v>37</v>
      </c>
      <c r="H44" s="33" t="s">
        <v>8</v>
      </c>
      <c r="I44" s="28">
        <v>40</v>
      </c>
      <c r="J44" s="7"/>
      <c r="K44" s="104">
        <v>-0.05</v>
      </c>
      <c r="L44" s="7"/>
      <c r="M44" s="7">
        <f t="shared" si="16"/>
        <v>7313443.2735000011</v>
      </c>
      <c r="N44" s="7"/>
      <c r="O44" s="7">
        <v>267263.90999999997</v>
      </c>
      <c r="P44" s="7"/>
      <c r="Q44" s="7">
        <f t="shared" si="17"/>
        <v>7046179.3635000009</v>
      </c>
      <c r="R44" s="7"/>
      <c r="S44" s="78">
        <v>36.299999999999997</v>
      </c>
      <c r="T44" s="82"/>
      <c r="U44" s="78"/>
      <c r="V44" s="7">
        <f t="shared" si="19"/>
        <v>194109.62433884302</v>
      </c>
      <c r="X44" s="83">
        <f t="shared" si="18"/>
        <v>2.7868556291986552E-2</v>
      </c>
    </row>
    <row r="45" spans="1:24" x14ac:dyDescent="0.25">
      <c r="A45" s="1">
        <v>364.3</v>
      </c>
      <c r="C45" t="s">
        <v>109</v>
      </c>
      <c r="E45" s="7">
        <v>4092119.37</v>
      </c>
      <c r="F45" s="11"/>
      <c r="G45" s="32" t="s">
        <v>37</v>
      </c>
      <c r="H45" s="33" t="s">
        <v>8</v>
      </c>
      <c r="I45" s="28">
        <v>40</v>
      </c>
      <c r="J45" s="7"/>
      <c r="K45" s="104">
        <v>-0.05</v>
      </c>
      <c r="L45" s="7"/>
      <c r="M45" s="7">
        <f t="shared" si="16"/>
        <v>4296725.3385000005</v>
      </c>
      <c r="N45" s="7"/>
      <c r="O45" s="7">
        <v>141899.38</v>
      </c>
      <c r="P45" s="7"/>
      <c r="Q45" s="7">
        <f t="shared" si="17"/>
        <v>4154825.9585000006</v>
      </c>
      <c r="R45" s="7"/>
      <c r="S45" s="78">
        <v>36.299999999999997</v>
      </c>
      <c r="T45" s="82"/>
      <c r="U45" s="78"/>
      <c r="V45" s="7">
        <f t="shared" si="19"/>
        <v>114458.01538567495</v>
      </c>
      <c r="X45" s="83">
        <f t="shared" si="18"/>
        <v>2.7970351066683313E-2</v>
      </c>
    </row>
    <row r="46" spans="1:24" x14ac:dyDescent="0.25">
      <c r="A46" s="1">
        <v>364.5</v>
      </c>
      <c r="C46" t="s">
        <v>96</v>
      </c>
      <c r="E46" s="7">
        <v>1882998.79</v>
      </c>
      <c r="F46" s="11"/>
      <c r="G46" s="32" t="s">
        <v>37</v>
      </c>
      <c r="H46" s="33" t="s">
        <v>8</v>
      </c>
      <c r="I46" s="28">
        <v>40</v>
      </c>
      <c r="J46" s="7"/>
      <c r="K46" s="104">
        <v>-0.05</v>
      </c>
      <c r="L46" s="7"/>
      <c r="M46" s="7">
        <f t="shared" si="16"/>
        <v>1977148.7295000001</v>
      </c>
      <c r="N46" s="7"/>
      <c r="O46" s="7">
        <v>72261.77</v>
      </c>
      <c r="P46" s="7"/>
      <c r="Q46" s="7">
        <f t="shared" si="17"/>
        <v>1904886.9595000001</v>
      </c>
      <c r="R46" s="7"/>
      <c r="S46" s="78">
        <v>36.299999999999997</v>
      </c>
      <c r="T46" s="82"/>
      <c r="U46" s="78"/>
      <c r="V46" s="7">
        <f t="shared" si="19"/>
        <v>52476.224779614335</v>
      </c>
      <c r="X46" s="83">
        <f t="shared" si="18"/>
        <v>2.7868432554656253E-2</v>
      </c>
    </row>
    <row r="47" spans="1:24" x14ac:dyDescent="0.25">
      <c r="A47" s="1">
        <v>364.6</v>
      </c>
      <c r="C47" t="s">
        <v>95</v>
      </c>
      <c r="E47" s="9">
        <v>963974.98</v>
      </c>
      <c r="F47" s="11"/>
      <c r="G47" s="32" t="s">
        <v>77</v>
      </c>
      <c r="H47" s="33" t="s">
        <v>8</v>
      </c>
      <c r="I47" s="28">
        <v>40</v>
      </c>
      <c r="J47" s="7"/>
      <c r="K47" s="105">
        <v>-0.05</v>
      </c>
      <c r="L47" s="7"/>
      <c r="M47" s="9">
        <f t="shared" si="16"/>
        <v>1012173.7290000001</v>
      </c>
      <c r="N47" s="7"/>
      <c r="O47" s="9">
        <v>36448.5</v>
      </c>
      <c r="P47" s="7"/>
      <c r="Q47" s="9">
        <f t="shared" si="17"/>
        <v>975725.22900000005</v>
      </c>
      <c r="R47" s="7"/>
      <c r="S47" s="84">
        <v>36.9</v>
      </c>
      <c r="T47" s="82"/>
      <c r="U47" s="78"/>
      <c r="V47" s="9">
        <f t="shared" si="19"/>
        <v>26442.418130081303</v>
      </c>
      <c r="X47" s="85">
        <f t="shared" si="18"/>
        <v>2.7430606269554115E-2</v>
      </c>
    </row>
    <row r="48" spans="1:24" x14ac:dyDescent="0.25">
      <c r="A48" s="1"/>
      <c r="C48" t="s">
        <v>103</v>
      </c>
      <c r="E48" s="7">
        <f>SUM(E38:E47)</f>
        <v>242468115.69999996</v>
      </c>
      <c r="F48" s="11"/>
      <c r="G48" s="32"/>
      <c r="H48" s="33"/>
      <c r="I48" s="28"/>
      <c r="J48" s="7"/>
      <c r="K48" s="104">
        <f>-M48/E48+1</f>
        <v>-5.0000000000000266E-2</v>
      </c>
      <c r="M48" s="7">
        <f>SUM(M38:M47)</f>
        <v>254591521.48500001</v>
      </c>
      <c r="N48" s="7"/>
      <c r="O48" s="7">
        <f>SUM(O38:O47)</f>
        <v>8355266.3400000008</v>
      </c>
      <c r="P48" s="7"/>
      <c r="Q48" s="7">
        <f>SUM(Q38:Q47)</f>
        <v>246236255.14500004</v>
      </c>
      <c r="R48" s="7"/>
      <c r="S48" s="78">
        <f>Q48/V48</f>
        <v>40.422104825855094</v>
      </c>
      <c r="T48" s="82"/>
      <c r="U48" s="78"/>
      <c r="V48" s="7">
        <f>SUM(V38:V47)</f>
        <v>6091623.7837150069</v>
      </c>
      <c r="X48" s="92">
        <f>V48/E48</f>
        <v>2.5123401343424587E-2</v>
      </c>
    </row>
    <row r="49" spans="1:24" x14ac:dyDescent="0.25">
      <c r="A49" s="1"/>
      <c r="E49" s="7"/>
      <c r="F49" s="11"/>
      <c r="G49" s="32"/>
      <c r="H49" s="33"/>
      <c r="I49" s="28"/>
      <c r="J49" s="7"/>
      <c r="K49" s="104"/>
      <c r="L49" s="7"/>
      <c r="M49" s="7"/>
      <c r="N49" s="7"/>
      <c r="O49" s="7"/>
      <c r="P49" s="7"/>
      <c r="Q49" s="7"/>
      <c r="R49" s="7"/>
      <c r="S49" s="78"/>
      <c r="T49" s="82"/>
      <c r="U49" s="78"/>
      <c r="V49" s="7"/>
      <c r="X49" s="92"/>
    </row>
    <row r="50" spans="1:24" ht="15.75" thickBot="1" x14ac:dyDescent="0.3">
      <c r="A50" s="1"/>
      <c r="C50" s="2" t="s">
        <v>86</v>
      </c>
      <c r="E50" s="10">
        <f>E35+E48</f>
        <v>256673916.45999995</v>
      </c>
      <c r="F50" s="11"/>
      <c r="G50" s="32"/>
      <c r="H50" s="33"/>
      <c r="I50" s="28"/>
      <c r="J50" s="7"/>
      <c r="K50" s="112">
        <f>-M50/E50+1</f>
        <v>-5.0000000000000266E-2</v>
      </c>
      <c r="M50" s="10">
        <f>M35+M48</f>
        <v>269507612.28299999</v>
      </c>
      <c r="N50" s="7"/>
      <c r="O50" s="10">
        <f>O35+O48</f>
        <v>15951155.18</v>
      </c>
      <c r="P50" s="7"/>
      <c r="Q50" s="10">
        <f>Q35+Q48</f>
        <v>253556457.10300004</v>
      </c>
      <c r="R50" s="7"/>
      <c r="S50" s="90">
        <f>Q50/V50</f>
        <v>39.188870188900864</v>
      </c>
      <c r="T50" s="82"/>
      <c r="U50" s="78"/>
      <c r="V50" s="10">
        <f>V35+V48</f>
        <v>6470113.9859554488</v>
      </c>
      <c r="X50" s="91">
        <f>V50/E50</f>
        <v>2.5207524298495484E-2</v>
      </c>
    </row>
    <row r="51" spans="1:24" ht="15.75" thickTop="1" x14ac:dyDescent="0.25">
      <c r="A51" s="1"/>
      <c r="E51" s="7"/>
      <c r="F51" s="11"/>
      <c r="G51" s="32"/>
      <c r="H51" s="33"/>
      <c r="I51" s="28"/>
      <c r="J51" s="7"/>
      <c r="K51" s="111"/>
      <c r="M51" s="7"/>
      <c r="N51" s="7"/>
      <c r="O51" s="7"/>
      <c r="P51" s="7"/>
      <c r="Q51" s="7"/>
      <c r="R51" s="7"/>
      <c r="S51" s="78"/>
      <c r="T51" s="82"/>
      <c r="U51" s="78"/>
      <c r="V51" s="7"/>
      <c r="X51" s="92"/>
    </row>
    <row r="52" spans="1:24" x14ac:dyDescent="0.25">
      <c r="A52" s="1"/>
      <c r="E52" s="7"/>
      <c r="F52" s="11"/>
      <c r="G52" s="32"/>
      <c r="H52" s="33"/>
      <c r="I52" s="28"/>
      <c r="J52" s="7"/>
      <c r="K52" s="111"/>
      <c r="M52" s="7"/>
      <c r="N52" s="7"/>
      <c r="O52" s="7"/>
      <c r="P52" s="7"/>
      <c r="Q52" s="7"/>
      <c r="R52" s="7"/>
      <c r="S52" s="78"/>
      <c r="T52" s="82"/>
      <c r="U52" s="78"/>
      <c r="V52" s="7"/>
      <c r="X52" s="92"/>
    </row>
    <row r="53" spans="1:24" x14ac:dyDescent="0.25">
      <c r="A53" s="1"/>
      <c r="C53" s="8" t="s">
        <v>68</v>
      </c>
      <c r="E53" s="7"/>
      <c r="F53" s="11"/>
      <c r="G53" s="93"/>
      <c r="H53" s="94"/>
      <c r="I53" s="60"/>
      <c r="J53" s="11"/>
      <c r="K53" s="99"/>
      <c r="L53" s="3"/>
      <c r="M53" s="11"/>
      <c r="N53" s="11"/>
      <c r="O53" s="11"/>
      <c r="P53" s="11"/>
      <c r="Q53" s="11"/>
      <c r="R53" s="11"/>
      <c r="S53" s="96"/>
      <c r="T53" s="95"/>
      <c r="U53" s="96"/>
      <c r="V53" s="11"/>
      <c r="W53" s="3"/>
      <c r="X53" s="92"/>
    </row>
    <row r="54" spans="1:24" x14ac:dyDescent="0.25">
      <c r="A54" s="1"/>
      <c r="E54" s="7"/>
      <c r="F54" s="11"/>
      <c r="G54" s="93"/>
      <c r="H54" s="94"/>
      <c r="I54" s="60"/>
      <c r="J54" s="11"/>
      <c r="K54" s="99"/>
      <c r="L54" s="3"/>
      <c r="M54" s="11"/>
      <c r="N54" s="11"/>
      <c r="O54" s="11"/>
      <c r="P54" s="11"/>
      <c r="Q54" s="11"/>
      <c r="R54" s="11"/>
      <c r="S54" s="96"/>
      <c r="T54" s="95"/>
      <c r="U54" s="96"/>
      <c r="V54" s="11"/>
      <c r="W54" s="3"/>
      <c r="X54" s="92"/>
    </row>
    <row r="55" spans="1:24" x14ac:dyDescent="0.25">
      <c r="A55" s="1">
        <v>374.2</v>
      </c>
      <c r="C55" t="s">
        <v>87</v>
      </c>
      <c r="E55" s="7">
        <v>6191764.5099999998</v>
      </c>
      <c r="F55" s="11"/>
      <c r="G55" s="32" t="s">
        <v>71</v>
      </c>
      <c r="H55" s="33" t="s">
        <v>8</v>
      </c>
      <c r="I55" s="28">
        <v>70</v>
      </c>
      <c r="J55" s="7"/>
      <c r="K55" s="104">
        <v>0</v>
      </c>
      <c r="L55" s="7"/>
      <c r="M55" s="7">
        <f t="shared" ref="M55:M74" si="24">E55*(1-K55)</f>
        <v>6191764.5099999998</v>
      </c>
      <c r="N55" s="7"/>
      <c r="O55" s="7">
        <v>767202.7</v>
      </c>
      <c r="P55" s="7"/>
      <c r="Q55" s="7">
        <f t="shared" ref="Q55:Q74" si="25">M55-O55</f>
        <v>5424561.8099999996</v>
      </c>
      <c r="R55" s="7"/>
      <c r="S55" s="78">
        <v>61.2</v>
      </c>
      <c r="T55" s="82"/>
      <c r="U55" s="78"/>
      <c r="V55" s="7">
        <f>E55/I55</f>
        <v>88453.778714285712</v>
      </c>
      <c r="X55" s="83">
        <f t="shared" ref="X55:X74" si="26">V55/E55</f>
        <v>1.4285714285714285E-2</v>
      </c>
    </row>
    <row r="56" spans="1:24" x14ac:dyDescent="0.25">
      <c r="A56" s="1">
        <v>374.3</v>
      </c>
      <c r="C56" t="s">
        <v>110</v>
      </c>
      <c r="E56" s="7">
        <v>7998815.5800000001</v>
      </c>
      <c r="F56" s="11"/>
      <c r="G56" s="32" t="s">
        <v>71</v>
      </c>
      <c r="H56" s="33" t="s">
        <v>8</v>
      </c>
      <c r="I56" s="28">
        <v>70</v>
      </c>
      <c r="J56" s="7"/>
      <c r="K56" s="104">
        <v>0</v>
      </c>
      <c r="L56" s="7"/>
      <c r="M56" s="7">
        <f t="shared" si="24"/>
        <v>7998815.5800000001</v>
      </c>
      <c r="N56" s="7"/>
      <c r="O56" s="7">
        <v>2560472.91</v>
      </c>
      <c r="P56" s="7"/>
      <c r="Q56" s="7">
        <f t="shared" si="25"/>
        <v>5438342.6699999999</v>
      </c>
      <c r="R56" s="7"/>
      <c r="S56" s="78">
        <v>52.2</v>
      </c>
      <c r="T56" s="82"/>
      <c r="U56" s="78"/>
      <c r="V56" s="7">
        <f t="shared" ref="V56:V74" si="27">Q56/S56</f>
        <v>104182.80977011494</v>
      </c>
      <c r="X56" s="83">
        <f t="shared" si="26"/>
        <v>1.3024779572442016E-2</v>
      </c>
    </row>
    <row r="57" spans="1:24" x14ac:dyDescent="0.25">
      <c r="A57" s="1">
        <v>375</v>
      </c>
      <c r="C57" t="s">
        <v>104</v>
      </c>
      <c r="E57" s="7">
        <v>19997776.440000001</v>
      </c>
      <c r="F57" s="11"/>
      <c r="G57" s="32" t="s">
        <v>36</v>
      </c>
      <c r="H57" s="33" t="s">
        <v>8</v>
      </c>
      <c r="I57" s="28">
        <v>50</v>
      </c>
      <c r="J57" s="7"/>
      <c r="K57" s="104">
        <v>-0.05</v>
      </c>
      <c r="L57" s="7"/>
      <c r="M57" s="7">
        <f t="shared" si="24"/>
        <v>20997665.262000002</v>
      </c>
      <c r="N57" s="7"/>
      <c r="O57" s="7">
        <v>6222197.5599999996</v>
      </c>
      <c r="P57" s="7"/>
      <c r="Q57" s="7">
        <f t="shared" si="25"/>
        <v>14775467.702000003</v>
      </c>
      <c r="R57" s="7"/>
      <c r="S57" s="78">
        <v>35.5</v>
      </c>
      <c r="T57" s="82"/>
      <c r="U57" s="78"/>
      <c r="V57" s="7">
        <f t="shared" si="27"/>
        <v>416210.35780281702</v>
      </c>
      <c r="X57" s="83">
        <f t="shared" si="26"/>
        <v>2.081283181915684E-2</v>
      </c>
    </row>
    <row r="58" spans="1:24" x14ac:dyDescent="0.25">
      <c r="A58" s="119">
        <v>376.2</v>
      </c>
      <c r="C58" t="s">
        <v>111</v>
      </c>
      <c r="E58" s="7">
        <v>1807200661.79</v>
      </c>
      <c r="F58" s="11"/>
      <c r="G58" s="106" t="s">
        <v>36</v>
      </c>
      <c r="H58" s="107" t="s">
        <v>8</v>
      </c>
      <c r="I58" s="108">
        <v>55</v>
      </c>
      <c r="J58" s="7"/>
      <c r="K58" s="104">
        <v>-0.5</v>
      </c>
      <c r="L58" s="7"/>
      <c r="M58" s="7">
        <f t="shared" si="24"/>
        <v>2710800992.6849999</v>
      </c>
      <c r="N58" s="7"/>
      <c r="O58" s="7">
        <v>604055176.26999998</v>
      </c>
      <c r="P58" s="7"/>
      <c r="Q58" s="7">
        <f t="shared" si="25"/>
        <v>2106745816.415</v>
      </c>
      <c r="R58" s="7"/>
      <c r="S58" s="120">
        <v>42.19</v>
      </c>
      <c r="T58" s="82"/>
      <c r="U58" s="78"/>
      <c r="V58" s="7">
        <f t="shared" si="27"/>
        <v>49934719.516828634</v>
      </c>
      <c r="X58" s="83">
        <f t="shared" si="26"/>
        <v>2.7630976776739993E-2</v>
      </c>
    </row>
    <row r="59" spans="1:24" x14ac:dyDescent="0.25">
      <c r="A59" s="119">
        <v>376.4</v>
      </c>
      <c r="C59" t="s">
        <v>112</v>
      </c>
      <c r="E59" s="7">
        <v>674125931.22000003</v>
      </c>
      <c r="F59" s="11"/>
      <c r="G59" s="106" t="s">
        <v>77</v>
      </c>
      <c r="H59" s="107" t="s">
        <v>8</v>
      </c>
      <c r="I59" s="108">
        <v>58</v>
      </c>
      <c r="J59" s="7"/>
      <c r="K59" s="104">
        <v>-0.5</v>
      </c>
      <c r="L59" s="7"/>
      <c r="M59" s="7">
        <f t="shared" ref="M59:M69" si="28">E59*(1-K59)</f>
        <v>1011188896.83</v>
      </c>
      <c r="N59" s="7"/>
      <c r="O59" s="7">
        <v>325965598.88</v>
      </c>
      <c r="P59" s="7"/>
      <c r="Q59" s="7">
        <f t="shared" ref="Q59:Q69" si="29">M59-O59</f>
        <v>685223297.95000005</v>
      </c>
      <c r="R59" s="7"/>
      <c r="S59" s="120">
        <v>40.840000000000003</v>
      </c>
      <c r="T59" s="82"/>
      <c r="U59" s="78"/>
      <c r="V59" s="7">
        <f t="shared" ref="V59:V69" si="30">Q59/S59</f>
        <v>16778239.420910873</v>
      </c>
      <c r="X59" s="83">
        <f t="shared" ref="X59:X69" si="31">V59/E59</f>
        <v>2.488888002060155E-2</v>
      </c>
    </row>
    <row r="60" spans="1:24" x14ac:dyDescent="0.25">
      <c r="A60" s="1">
        <v>376.5</v>
      </c>
      <c r="C60" t="s">
        <v>113</v>
      </c>
      <c r="E60" s="7">
        <v>43920730.119999997</v>
      </c>
      <c r="F60" s="11"/>
      <c r="G60" s="32" t="s">
        <v>28</v>
      </c>
      <c r="H60" s="33" t="s">
        <v>8</v>
      </c>
      <c r="I60" s="28">
        <v>30</v>
      </c>
      <c r="J60" s="7"/>
      <c r="K60" s="104">
        <v>0</v>
      </c>
      <c r="L60" s="7"/>
      <c r="M60" s="7">
        <f t="shared" si="28"/>
        <v>43920730.119999997</v>
      </c>
      <c r="N60" s="7"/>
      <c r="O60" s="7">
        <v>19457775</v>
      </c>
      <c r="P60" s="7"/>
      <c r="Q60" s="7">
        <f t="shared" si="29"/>
        <v>24462955.119999997</v>
      </c>
      <c r="R60" s="7"/>
      <c r="S60" s="78">
        <v>15</v>
      </c>
      <c r="T60" s="82"/>
      <c r="U60" s="78"/>
      <c r="V60" s="7">
        <f t="shared" si="30"/>
        <v>1630863.6746666664</v>
      </c>
      <c r="X60" s="83">
        <f t="shared" si="31"/>
        <v>3.7131980051579944E-2</v>
      </c>
    </row>
    <row r="61" spans="1:24" x14ac:dyDescent="0.25">
      <c r="A61" s="119">
        <v>378</v>
      </c>
      <c r="C61" t="s">
        <v>114</v>
      </c>
      <c r="E61" s="7">
        <v>152915833.53999999</v>
      </c>
      <c r="F61" s="11"/>
      <c r="G61" s="106" t="s">
        <v>37</v>
      </c>
      <c r="H61" s="107" t="s">
        <v>8</v>
      </c>
      <c r="I61" s="108">
        <v>44</v>
      </c>
      <c r="J61" s="7"/>
      <c r="K61" s="104">
        <v>-0.5</v>
      </c>
      <c r="L61" s="7"/>
      <c r="M61" s="7">
        <f t="shared" si="28"/>
        <v>229373750.31</v>
      </c>
      <c r="N61" s="7"/>
      <c r="O61" s="7">
        <v>66256112.869999997</v>
      </c>
      <c r="P61" s="7"/>
      <c r="Q61" s="7">
        <f t="shared" si="29"/>
        <v>163117637.44</v>
      </c>
      <c r="R61" s="7"/>
      <c r="S61" s="120">
        <v>32.4</v>
      </c>
      <c r="T61" s="82"/>
      <c r="U61" s="78"/>
      <c r="V61" s="7">
        <f t="shared" si="30"/>
        <v>5034494.9827160491</v>
      </c>
      <c r="X61" s="83">
        <f t="shared" si="31"/>
        <v>3.2923307326439263E-2</v>
      </c>
    </row>
    <row r="62" spans="1:24" x14ac:dyDescent="0.25">
      <c r="A62" s="1">
        <v>380.1</v>
      </c>
      <c r="C62" t="s">
        <v>115</v>
      </c>
      <c r="E62" s="7">
        <v>22458850.989999998</v>
      </c>
      <c r="F62" s="11"/>
      <c r="G62" s="32" t="s">
        <v>28</v>
      </c>
      <c r="H62" s="33" t="s">
        <v>8</v>
      </c>
      <c r="I62" s="28">
        <v>30</v>
      </c>
      <c r="J62" s="7"/>
      <c r="K62" s="104">
        <v>0</v>
      </c>
      <c r="L62" s="7"/>
      <c r="M62" s="7">
        <f t="shared" si="28"/>
        <v>22458850.989999998</v>
      </c>
      <c r="N62" s="7"/>
      <c r="O62" s="7">
        <v>11113031.289999999</v>
      </c>
      <c r="P62" s="7"/>
      <c r="Q62" s="7">
        <f t="shared" si="29"/>
        <v>11345819.699999999</v>
      </c>
      <c r="R62" s="7"/>
      <c r="S62" s="78">
        <v>14</v>
      </c>
      <c r="T62" s="82"/>
      <c r="U62" s="78"/>
      <c r="V62" s="7">
        <f t="shared" si="30"/>
        <v>810415.69285714277</v>
      </c>
      <c r="X62" s="83">
        <f t="shared" si="31"/>
        <v>3.6084468133208931E-2</v>
      </c>
    </row>
    <row r="63" spans="1:24" x14ac:dyDescent="0.25">
      <c r="A63" s="119">
        <v>380.2</v>
      </c>
      <c r="C63" t="s">
        <v>116</v>
      </c>
      <c r="E63" s="7">
        <v>1440113519.21</v>
      </c>
      <c r="F63" s="11"/>
      <c r="G63" s="106" t="s">
        <v>37</v>
      </c>
      <c r="H63" s="107" t="s">
        <v>8</v>
      </c>
      <c r="I63" s="108">
        <v>51</v>
      </c>
      <c r="J63" s="7"/>
      <c r="K63" s="104">
        <v>-1</v>
      </c>
      <c r="L63" s="7"/>
      <c r="M63" s="7">
        <f t="shared" si="28"/>
        <v>2880227038.4200001</v>
      </c>
      <c r="N63" s="7"/>
      <c r="O63" s="7">
        <v>681203419.72000003</v>
      </c>
      <c r="P63" s="7"/>
      <c r="Q63" s="7">
        <f t="shared" si="29"/>
        <v>2199023618.6999998</v>
      </c>
      <c r="R63" s="7"/>
      <c r="S63" s="120">
        <v>39.25</v>
      </c>
      <c r="T63" s="82"/>
      <c r="U63" s="78"/>
      <c r="V63" s="7">
        <f t="shared" si="30"/>
        <v>56026079.457324833</v>
      </c>
      <c r="X63" s="83">
        <f t="shared" si="31"/>
        <v>3.8903932717789455E-2</v>
      </c>
    </row>
    <row r="64" spans="1:24" x14ac:dyDescent="0.25">
      <c r="A64" s="119">
        <v>380.3</v>
      </c>
      <c r="C64" t="s">
        <v>117</v>
      </c>
      <c r="E64" s="7">
        <v>40387692.159999996</v>
      </c>
      <c r="F64" s="11"/>
      <c r="G64" s="106" t="s">
        <v>37</v>
      </c>
      <c r="H64" s="107" t="s">
        <v>8</v>
      </c>
      <c r="I64" s="108">
        <v>51</v>
      </c>
      <c r="J64" s="7"/>
      <c r="K64" s="104">
        <v>-1</v>
      </c>
      <c r="L64" s="7"/>
      <c r="M64" s="7">
        <f t="shared" si="28"/>
        <v>80775384.319999993</v>
      </c>
      <c r="N64" s="7"/>
      <c r="O64" s="7">
        <v>25183251.18</v>
      </c>
      <c r="P64" s="7"/>
      <c r="Q64" s="7">
        <f t="shared" si="29"/>
        <v>55592133.139999993</v>
      </c>
      <c r="R64" s="7"/>
      <c r="S64" s="120">
        <v>22.91</v>
      </c>
      <c r="T64" s="82"/>
      <c r="U64" s="78"/>
      <c r="V64" s="7">
        <f t="shared" si="30"/>
        <v>2426544.4408555212</v>
      </c>
      <c r="X64" s="83">
        <f t="shared" si="31"/>
        <v>6.0081284943009766E-2</v>
      </c>
    </row>
    <row r="65" spans="1:24" x14ac:dyDescent="0.25">
      <c r="A65" s="119">
        <v>381</v>
      </c>
      <c r="C65" t="s">
        <v>118</v>
      </c>
      <c r="E65" s="7">
        <v>117346088.91</v>
      </c>
      <c r="F65" s="11"/>
      <c r="G65" s="106" t="s">
        <v>37</v>
      </c>
      <c r="H65" s="107" t="s">
        <v>8</v>
      </c>
      <c r="I65" s="108">
        <v>42</v>
      </c>
      <c r="J65" s="7"/>
      <c r="K65" s="104">
        <v>-0.25</v>
      </c>
      <c r="L65" s="7"/>
      <c r="M65" s="7">
        <f t="shared" si="28"/>
        <v>146682611.13749999</v>
      </c>
      <c r="N65" s="7"/>
      <c r="O65" s="7">
        <v>35604286.939999998</v>
      </c>
      <c r="P65" s="7"/>
      <c r="Q65" s="7">
        <f t="shared" si="29"/>
        <v>111078324.19749999</v>
      </c>
      <c r="R65" s="7"/>
      <c r="S65" s="120">
        <v>30.75</v>
      </c>
      <c r="T65" s="82"/>
      <c r="U65" s="78"/>
      <c r="V65" s="7">
        <f t="shared" si="30"/>
        <v>3612303.225934959</v>
      </c>
      <c r="X65" s="83">
        <f t="shared" si="31"/>
        <v>3.0783328694537562E-2</v>
      </c>
    </row>
    <row r="66" spans="1:24" x14ac:dyDescent="0.25">
      <c r="A66" s="1">
        <v>381.2</v>
      </c>
      <c r="C66" t="s">
        <v>119</v>
      </c>
      <c r="E66" s="7">
        <v>57868976.969999999</v>
      </c>
      <c r="F66" s="11"/>
      <c r="G66" s="32" t="s">
        <v>74</v>
      </c>
      <c r="H66" s="33" t="s">
        <v>8</v>
      </c>
      <c r="I66" s="28">
        <v>20</v>
      </c>
      <c r="J66" s="7"/>
      <c r="K66" s="104">
        <v>-0.05</v>
      </c>
      <c r="L66" s="7"/>
      <c r="M66" s="7">
        <f t="shared" si="28"/>
        <v>60762425.818500005</v>
      </c>
      <c r="N66" s="7"/>
      <c r="O66" s="7">
        <v>8004389.0899999999</v>
      </c>
      <c r="P66" s="7"/>
      <c r="Q66" s="7">
        <f t="shared" si="29"/>
        <v>52758036.728500009</v>
      </c>
      <c r="R66" s="7"/>
      <c r="S66" s="78">
        <v>16.899999999999999</v>
      </c>
      <c r="T66" s="82"/>
      <c r="U66" s="78"/>
      <c r="V66" s="7">
        <f t="shared" si="30"/>
        <v>3121777.3212130186</v>
      </c>
      <c r="X66" s="83">
        <f t="shared" si="31"/>
        <v>5.3945611010738741E-2</v>
      </c>
    </row>
    <row r="67" spans="1:24" x14ac:dyDescent="0.25">
      <c r="A67" s="1">
        <v>381.3</v>
      </c>
      <c r="C67" t="s">
        <v>120</v>
      </c>
      <c r="E67" s="7">
        <v>27033327.190000001</v>
      </c>
      <c r="F67" s="11"/>
      <c r="G67" s="32" t="s">
        <v>74</v>
      </c>
      <c r="H67" s="33" t="s">
        <v>8</v>
      </c>
      <c r="I67" s="28">
        <v>15</v>
      </c>
      <c r="J67" s="7"/>
      <c r="K67" s="104">
        <v>-0.05</v>
      </c>
      <c r="L67" s="7"/>
      <c r="M67" s="7">
        <f t="shared" si="28"/>
        <v>28384993.549500003</v>
      </c>
      <c r="N67" s="7"/>
      <c r="O67" s="7">
        <v>6182254.5599999996</v>
      </c>
      <c r="P67" s="7"/>
      <c r="Q67" s="7">
        <f t="shared" si="29"/>
        <v>22202738.989500005</v>
      </c>
      <c r="R67" s="7"/>
      <c r="S67" s="78">
        <v>10</v>
      </c>
      <c r="T67" s="82"/>
      <c r="U67" s="78"/>
      <c r="V67" s="7">
        <f t="shared" si="30"/>
        <v>2220273.8989500003</v>
      </c>
      <c r="X67" s="83">
        <f t="shared" si="31"/>
        <v>8.2130989032356702E-2</v>
      </c>
    </row>
    <row r="68" spans="1:24" x14ac:dyDescent="0.25">
      <c r="A68" s="119">
        <v>382</v>
      </c>
      <c r="C68" t="s">
        <v>121</v>
      </c>
      <c r="E68" s="7">
        <v>206256765.38</v>
      </c>
      <c r="F68" s="11"/>
      <c r="G68" s="106" t="s">
        <v>75</v>
      </c>
      <c r="H68" s="107" t="s">
        <v>8</v>
      </c>
      <c r="I68" s="108">
        <v>47</v>
      </c>
      <c r="J68" s="7"/>
      <c r="K68" s="104">
        <v>-0.3</v>
      </c>
      <c r="L68" s="7"/>
      <c r="M68" s="7">
        <f t="shared" si="28"/>
        <v>268133794.99400002</v>
      </c>
      <c r="N68" s="7"/>
      <c r="O68" s="7">
        <v>70188769.609999999</v>
      </c>
      <c r="P68" s="7"/>
      <c r="Q68" s="7">
        <f t="shared" si="29"/>
        <v>197945025.384</v>
      </c>
      <c r="R68" s="7"/>
      <c r="S68" s="120">
        <v>33.31</v>
      </c>
      <c r="T68" s="82"/>
      <c r="U68" s="78"/>
      <c r="V68" s="7">
        <f t="shared" si="30"/>
        <v>5942510.5188832181</v>
      </c>
      <c r="X68" s="83">
        <f t="shared" si="31"/>
        <v>2.8811227151434048E-2</v>
      </c>
    </row>
    <row r="69" spans="1:24" x14ac:dyDescent="0.25">
      <c r="A69" s="1">
        <v>382.2</v>
      </c>
      <c r="C69" t="s">
        <v>122</v>
      </c>
      <c r="E69" s="7">
        <v>37488046.579999998</v>
      </c>
      <c r="F69" s="11"/>
      <c r="G69" s="32" t="s">
        <v>36</v>
      </c>
      <c r="H69" s="33" t="s">
        <v>8</v>
      </c>
      <c r="I69" s="28">
        <v>20</v>
      </c>
      <c r="J69" s="7"/>
      <c r="K69" s="104">
        <v>-0.05</v>
      </c>
      <c r="L69" s="7"/>
      <c r="M69" s="7">
        <f t="shared" si="28"/>
        <v>39362448.909000002</v>
      </c>
      <c r="N69" s="7"/>
      <c r="O69" s="7">
        <v>1015868.95</v>
      </c>
      <c r="P69" s="7"/>
      <c r="Q69" s="7">
        <f t="shared" si="29"/>
        <v>38346579.958999999</v>
      </c>
      <c r="R69" s="7"/>
      <c r="S69" s="78">
        <v>17.7</v>
      </c>
      <c r="T69" s="82"/>
      <c r="U69" s="78"/>
      <c r="V69" s="7">
        <f t="shared" si="30"/>
        <v>2166473.4440112994</v>
      </c>
      <c r="X69" s="83">
        <f t="shared" si="31"/>
        <v>5.7791046524337183E-2</v>
      </c>
    </row>
    <row r="70" spans="1:24" x14ac:dyDescent="0.25">
      <c r="A70" s="1">
        <v>382.3</v>
      </c>
      <c r="C70" t="s">
        <v>123</v>
      </c>
      <c r="E70" s="7">
        <v>16736479.83</v>
      </c>
      <c r="F70" s="11"/>
      <c r="G70" s="32" t="s">
        <v>74</v>
      </c>
      <c r="H70" s="33" t="s">
        <v>8</v>
      </c>
      <c r="I70" s="28">
        <v>15</v>
      </c>
      <c r="J70" s="7"/>
      <c r="K70" s="104">
        <v>-0.05</v>
      </c>
      <c r="L70" s="7"/>
      <c r="M70" s="7">
        <f t="shared" si="24"/>
        <v>17573303.8215</v>
      </c>
      <c r="N70" s="7"/>
      <c r="O70" s="7">
        <v>856227.56</v>
      </c>
      <c r="P70" s="7"/>
      <c r="Q70" s="7">
        <f t="shared" si="25"/>
        <v>16717076.261499999</v>
      </c>
      <c r="R70" s="7"/>
      <c r="S70" s="78">
        <v>10.3</v>
      </c>
      <c r="T70" s="82"/>
      <c r="U70" s="78"/>
      <c r="V70" s="7">
        <f t="shared" si="27"/>
        <v>1623017.1127669902</v>
      </c>
      <c r="X70" s="83">
        <f t="shared" si="26"/>
        <v>9.6974819630693529E-2</v>
      </c>
    </row>
    <row r="71" spans="1:24" x14ac:dyDescent="0.25">
      <c r="A71" s="1">
        <v>383</v>
      </c>
      <c r="C71" t="s">
        <v>124</v>
      </c>
      <c r="E71" s="7">
        <v>21165417.050000001</v>
      </c>
      <c r="F71" s="11"/>
      <c r="G71" s="32" t="s">
        <v>36</v>
      </c>
      <c r="H71" s="33" t="s">
        <v>8</v>
      </c>
      <c r="I71" s="28">
        <v>35</v>
      </c>
      <c r="J71" s="7"/>
      <c r="K71" s="104">
        <v>-0.1</v>
      </c>
      <c r="L71" s="7"/>
      <c r="M71" s="7">
        <f t="shared" si="24"/>
        <v>23281958.755000003</v>
      </c>
      <c r="N71" s="7"/>
      <c r="O71" s="7">
        <v>7377012.21</v>
      </c>
      <c r="P71" s="7"/>
      <c r="Q71" s="7">
        <f t="shared" si="25"/>
        <v>15904946.545000002</v>
      </c>
      <c r="R71" s="7"/>
      <c r="S71" s="78">
        <v>14.9</v>
      </c>
      <c r="T71" s="82"/>
      <c r="U71" s="78"/>
      <c r="V71" s="7">
        <f t="shared" si="27"/>
        <v>1067446.0768456378</v>
      </c>
      <c r="X71" s="83">
        <f t="shared" si="26"/>
        <v>5.0433500758523334E-2</v>
      </c>
    </row>
    <row r="72" spans="1:24" x14ac:dyDescent="0.25">
      <c r="A72" s="1">
        <v>384</v>
      </c>
      <c r="C72" t="s">
        <v>125</v>
      </c>
      <c r="E72" s="7">
        <v>84284663.200000003</v>
      </c>
      <c r="F72" s="11"/>
      <c r="G72" s="32" t="s">
        <v>36</v>
      </c>
      <c r="H72" s="33" t="s">
        <v>8</v>
      </c>
      <c r="I72" s="28">
        <v>35</v>
      </c>
      <c r="J72" s="7"/>
      <c r="K72" s="104">
        <v>-0.1</v>
      </c>
      <c r="L72" s="7"/>
      <c r="M72" s="7">
        <f t="shared" si="24"/>
        <v>92713129.520000011</v>
      </c>
      <c r="N72" s="7"/>
      <c r="O72" s="7">
        <v>36183696.030000001</v>
      </c>
      <c r="P72" s="7"/>
      <c r="Q72" s="7">
        <f t="shared" si="25"/>
        <v>56529433.49000001</v>
      </c>
      <c r="R72" s="7"/>
      <c r="S72" s="78">
        <v>16.899999999999999</v>
      </c>
      <c r="T72" s="82"/>
      <c r="U72" s="78"/>
      <c r="V72" s="7">
        <f t="shared" si="27"/>
        <v>3344936.8928994089</v>
      </c>
      <c r="X72" s="83">
        <f t="shared" si="26"/>
        <v>3.9686186856583525E-2</v>
      </c>
    </row>
    <row r="73" spans="1:24" x14ac:dyDescent="0.25">
      <c r="A73" s="1">
        <v>385</v>
      </c>
      <c r="C73" t="s">
        <v>126</v>
      </c>
      <c r="E73" s="7">
        <v>54424389.789999999</v>
      </c>
      <c r="F73" s="11"/>
      <c r="G73" s="32" t="s">
        <v>38</v>
      </c>
      <c r="H73" s="33" t="s">
        <v>8</v>
      </c>
      <c r="I73" s="28">
        <v>25</v>
      </c>
      <c r="J73" s="7"/>
      <c r="K73" s="104">
        <v>-0.1</v>
      </c>
      <c r="L73" s="7"/>
      <c r="M73" s="7">
        <f t="shared" si="24"/>
        <v>59866828.769000001</v>
      </c>
      <c r="N73" s="7"/>
      <c r="O73" s="7">
        <v>18300566.690000001</v>
      </c>
      <c r="P73" s="7"/>
      <c r="Q73" s="7">
        <f t="shared" si="25"/>
        <v>41566262.078999996</v>
      </c>
      <c r="R73" s="7"/>
      <c r="S73" s="78">
        <v>17.7</v>
      </c>
      <c r="T73" s="82"/>
      <c r="U73" s="78"/>
      <c r="V73" s="7">
        <f t="shared" si="27"/>
        <v>2348376.3886440676</v>
      </c>
      <c r="X73" s="83">
        <f t="shared" si="26"/>
        <v>4.314933796603744E-2</v>
      </c>
    </row>
    <row r="74" spans="1:24" x14ac:dyDescent="0.25">
      <c r="A74" s="1">
        <v>387</v>
      </c>
      <c r="C74" t="s">
        <v>98</v>
      </c>
      <c r="E74" s="9">
        <v>5456655.4000000004</v>
      </c>
      <c r="F74" s="11"/>
      <c r="G74" s="32" t="s">
        <v>58</v>
      </c>
      <c r="H74" s="33" t="s">
        <v>8</v>
      </c>
      <c r="I74" s="28">
        <v>12</v>
      </c>
      <c r="J74" s="7"/>
      <c r="K74" s="105">
        <v>0</v>
      </c>
      <c r="L74" s="7"/>
      <c r="M74" s="9">
        <f t="shared" si="24"/>
        <v>5456655.4000000004</v>
      </c>
      <c r="N74" s="7"/>
      <c r="O74" s="9">
        <v>3073361.79</v>
      </c>
      <c r="P74" s="7"/>
      <c r="Q74" s="9">
        <f t="shared" si="25"/>
        <v>2383293.6100000003</v>
      </c>
      <c r="R74" s="7"/>
      <c r="S74" s="84">
        <v>6</v>
      </c>
      <c r="T74" s="82"/>
      <c r="U74" s="78"/>
      <c r="V74" s="9">
        <f t="shared" si="27"/>
        <v>397215.60166666674</v>
      </c>
      <c r="X74" s="85">
        <f t="shared" si="26"/>
        <v>7.2794701616427288E-2</v>
      </c>
    </row>
    <row r="75" spans="1:24" x14ac:dyDescent="0.25">
      <c r="A75" s="1"/>
      <c r="E75" s="7"/>
      <c r="F75" s="11"/>
      <c r="G75" s="32"/>
      <c r="H75" s="33"/>
      <c r="I75" s="28"/>
      <c r="J75" s="7"/>
      <c r="K75" s="98"/>
      <c r="L75" s="80"/>
      <c r="M75" s="7"/>
      <c r="N75" s="7"/>
      <c r="O75" s="7"/>
      <c r="Q75" s="7"/>
      <c r="R75" s="7"/>
      <c r="S75" s="79"/>
      <c r="T75" s="89"/>
      <c r="U75" s="79"/>
      <c r="V75" s="7"/>
      <c r="X75" s="81"/>
    </row>
    <row r="76" spans="1:24" ht="15.75" thickBot="1" x14ac:dyDescent="0.3">
      <c r="A76" s="1"/>
      <c r="C76" s="2" t="s">
        <v>69</v>
      </c>
      <c r="E76" s="10">
        <f>SUM(E55:E74)</f>
        <v>4843372385.8599987</v>
      </c>
      <c r="F76" s="11"/>
      <c r="G76" s="32"/>
      <c r="H76" s="33"/>
      <c r="I76" s="28"/>
      <c r="J76" s="7"/>
      <c r="K76" s="112">
        <f>-M76/E76+1</f>
        <v>-0.60139494174446018</v>
      </c>
      <c r="M76" s="10">
        <f>SUM(M55:M74)</f>
        <v>7756152039.7009993</v>
      </c>
      <c r="N76" s="7"/>
      <c r="O76" s="10">
        <f>SUM(O55:O74)</f>
        <v>1929570671.8099997</v>
      </c>
      <c r="P76" s="7"/>
      <c r="Q76" s="10">
        <f>SUM(Q55:Q74)</f>
        <v>5826581367.8909998</v>
      </c>
      <c r="R76" s="7"/>
      <c r="S76" s="90">
        <f>Q76/V76</f>
        <v>36.623391130424594</v>
      </c>
      <c r="T76" s="82"/>
      <c r="U76" s="78"/>
      <c r="V76" s="10">
        <f>SUM(V55:V74)</f>
        <v>159094534.61426222</v>
      </c>
      <c r="X76" s="91">
        <f>V76/E76</f>
        <v>3.2847884064981528E-2</v>
      </c>
    </row>
    <row r="77" spans="1:24" ht="15.75" thickTop="1" x14ac:dyDescent="0.25">
      <c r="A77" s="1"/>
      <c r="E77" s="7"/>
      <c r="F77" s="11"/>
      <c r="G77" s="32"/>
      <c r="H77" s="33"/>
      <c r="I77" s="28"/>
      <c r="J77" s="7"/>
      <c r="K77" s="111"/>
      <c r="M77" s="7"/>
      <c r="N77" s="7"/>
      <c r="O77" s="7"/>
      <c r="P77" s="7"/>
      <c r="Q77" s="7"/>
      <c r="R77" s="7"/>
      <c r="S77" s="78"/>
      <c r="T77" s="82"/>
      <c r="U77" s="78"/>
      <c r="V77" s="7"/>
      <c r="X77" s="92"/>
    </row>
    <row r="78" spans="1:24" x14ac:dyDescent="0.25">
      <c r="A78" s="1"/>
      <c r="E78" s="7"/>
      <c r="F78" s="11"/>
      <c r="G78" s="32"/>
      <c r="H78" s="33"/>
      <c r="I78" s="28"/>
      <c r="J78" s="7"/>
      <c r="K78" s="111"/>
      <c r="M78" s="7"/>
      <c r="N78" s="7"/>
      <c r="O78" s="7"/>
      <c r="P78" s="7"/>
      <c r="Q78" s="7"/>
      <c r="R78" s="7"/>
      <c r="S78" s="78"/>
      <c r="T78" s="82"/>
      <c r="U78" s="78"/>
      <c r="V78" s="7"/>
      <c r="X78" s="92"/>
    </row>
    <row r="79" spans="1:24" x14ac:dyDescent="0.25">
      <c r="A79" s="1"/>
      <c r="C79" s="8" t="s">
        <v>67</v>
      </c>
      <c r="E79" s="7"/>
      <c r="F79" s="11"/>
      <c r="G79" s="93"/>
      <c r="H79" s="94"/>
      <c r="I79" s="60"/>
      <c r="J79" s="11"/>
      <c r="K79" s="99"/>
      <c r="L79" s="3"/>
      <c r="M79" s="11"/>
      <c r="N79" s="11"/>
      <c r="O79" s="11"/>
      <c r="P79" s="11"/>
      <c r="Q79" s="11"/>
      <c r="R79" s="11"/>
      <c r="S79" s="96"/>
      <c r="T79" s="95"/>
      <c r="U79" s="96"/>
      <c r="V79" s="11"/>
      <c r="W79" s="3"/>
      <c r="X79" s="92"/>
    </row>
    <row r="80" spans="1:24" x14ac:dyDescent="0.25">
      <c r="A80" s="1"/>
      <c r="E80" s="7"/>
      <c r="F80" s="11"/>
      <c r="G80" s="93"/>
      <c r="H80" s="94"/>
      <c r="I80" s="60"/>
      <c r="J80" s="11"/>
      <c r="K80" s="99"/>
      <c r="L80" s="3"/>
      <c r="M80" s="11"/>
      <c r="N80" s="11"/>
      <c r="O80" s="11"/>
      <c r="P80" s="11"/>
      <c r="Q80" s="11"/>
      <c r="R80" s="11"/>
      <c r="S80" s="96"/>
      <c r="T80" s="95"/>
      <c r="U80" s="96"/>
      <c r="V80" s="11"/>
      <c r="W80" s="3"/>
      <c r="X80" s="92"/>
    </row>
    <row r="81" spans="1:24" x14ac:dyDescent="0.25">
      <c r="A81" s="1">
        <v>390</v>
      </c>
      <c r="C81" t="s">
        <v>104</v>
      </c>
      <c r="E81" s="7">
        <v>19817361.949999999</v>
      </c>
      <c r="F81" s="11"/>
      <c r="G81" s="32" t="s">
        <v>37</v>
      </c>
      <c r="H81" s="33" t="s">
        <v>8</v>
      </c>
      <c r="I81" s="28">
        <v>45</v>
      </c>
      <c r="J81" s="7"/>
      <c r="K81" s="104">
        <v>-0.05</v>
      </c>
      <c r="L81" s="7"/>
      <c r="M81" s="7">
        <f t="shared" ref="M81" si="32">E81*(1-K81)</f>
        <v>20808230.047499999</v>
      </c>
      <c r="N81" s="7"/>
      <c r="O81" s="7">
        <v>6820833.5899999999</v>
      </c>
      <c r="P81" s="7"/>
      <c r="Q81" s="7">
        <f t="shared" ref="Q81" si="33">M81-O81</f>
        <v>13987396.4575</v>
      </c>
      <c r="R81" s="7"/>
      <c r="S81" s="78">
        <v>30.8</v>
      </c>
      <c r="T81" s="82"/>
      <c r="U81" s="78"/>
      <c r="V81" s="7">
        <v>453780</v>
      </c>
      <c r="X81" s="83">
        <f t="shared" ref="X81" si="34">V81/E81</f>
        <v>2.2898103246279965E-2</v>
      </c>
    </row>
    <row r="82" spans="1:24" x14ac:dyDescent="0.25">
      <c r="A82" s="1">
        <v>391.1</v>
      </c>
      <c r="C82" t="s">
        <v>127</v>
      </c>
      <c r="E82" s="7">
        <v>3141752.43</v>
      </c>
      <c r="F82" s="11"/>
      <c r="G82" s="32" t="s">
        <v>28</v>
      </c>
      <c r="H82" s="33" t="s">
        <v>8</v>
      </c>
      <c r="I82" s="28">
        <v>20</v>
      </c>
      <c r="J82" s="7"/>
      <c r="K82" s="104">
        <v>0</v>
      </c>
      <c r="L82" s="7"/>
      <c r="M82" s="7">
        <f t="shared" ref="M82:M88" si="35">E82*(1-K82)</f>
        <v>3141752.43</v>
      </c>
      <c r="N82" s="7"/>
      <c r="O82" s="7">
        <v>1723835.96</v>
      </c>
      <c r="P82" s="7"/>
      <c r="Q82" s="7">
        <f t="shared" ref="Q82:Q88" si="36">M82-O82</f>
        <v>1417916.4700000002</v>
      </c>
      <c r="R82" s="7"/>
      <c r="S82" s="78">
        <v>9</v>
      </c>
      <c r="T82" s="82"/>
      <c r="U82" s="78"/>
      <c r="V82" s="7">
        <v>157088</v>
      </c>
      <c r="X82" s="83">
        <f t="shared" ref="X82:X84" si="37">V82/E82</f>
        <v>5.0000120474164793E-2</v>
      </c>
    </row>
    <row r="83" spans="1:24" x14ac:dyDescent="0.25">
      <c r="A83" s="1">
        <v>391.2</v>
      </c>
      <c r="C83" t="s">
        <v>128</v>
      </c>
      <c r="E83" s="7">
        <v>1706571.25</v>
      </c>
      <c r="F83" s="11"/>
      <c r="G83" s="32" t="s">
        <v>28</v>
      </c>
      <c r="H83" s="33" t="s">
        <v>8</v>
      </c>
      <c r="I83" s="28">
        <v>5</v>
      </c>
      <c r="J83" s="7"/>
      <c r="K83" s="104">
        <v>0</v>
      </c>
      <c r="L83" s="7"/>
      <c r="M83" s="7">
        <f t="shared" si="35"/>
        <v>1706571.25</v>
      </c>
      <c r="N83" s="7"/>
      <c r="O83" s="7">
        <v>905412.33</v>
      </c>
      <c r="P83" s="7"/>
      <c r="Q83" s="7">
        <f t="shared" si="36"/>
        <v>801158.92</v>
      </c>
      <c r="R83" s="7"/>
      <c r="S83" s="78">
        <v>2.4</v>
      </c>
      <c r="T83" s="82"/>
      <c r="U83" s="78"/>
      <c r="V83" s="7">
        <v>341314</v>
      </c>
      <c r="X83" s="83">
        <f t="shared" si="37"/>
        <v>0.19999985350743488</v>
      </c>
    </row>
    <row r="84" spans="1:24" x14ac:dyDescent="0.25">
      <c r="A84" s="1">
        <v>392</v>
      </c>
      <c r="C84" t="s">
        <v>106</v>
      </c>
      <c r="E84" s="7">
        <v>1597492.15</v>
      </c>
      <c r="F84" s="11"/>
      <c r="G84" s="32" t="s">
        <v>136</v>
      </c>
      <c r="H84" s="33" t="s">
        <v>8</v>
      </c>
      <c r="I84" s="28">
        <v>12</v>
      </c>
      <c r="J84" s="7"/>
      <c r="K84" s="104">
        <v>0.1</v>
      </c>
      <c r="L84" s="7"/>
      <c r="M84" s="7">
        <f t="shared" si="35"/>
        <v>1437742.9350000001</v>
      </c>
      <c r="N84" s="7"/>
      <c r="O84" s="7">
        <v>-532160.30000000005</v>
      </c>
      <c r="P84" s="7"/>
      <c r="Q84" s="7">
        <f t="shared" si="36"/>
        <v>1969903.2350000001</v>
      </c>
      <c r="R84" s="7"/>
      <c r="S84" s="78">
        <v>9.1999999999999993</v>
      </c>
      <c r="T84" s="82"/>
      <c r="U84" s="78"/>
      <c r="V84" s="7">
        <v>214167</v>
      </c>
      <c r="X84" s="83">
        <f t="shared" si="37"/>
        <v>0.13406450854860227</v>
      </c>
    </row>
    <row r="85" spans="1:24" x14ac:dyDescent="0.25">
      <c r="A85" s="1">
        <v>394</v>
      </c>
      <c r="C85" t="s">
        <v>129</v>
      </c>
      <c r="E85" s="7">
        <v>9333363.3399999999</v>
      </c>
      <c r="F85" s="11"/>
      <c r="G85" s="32" t="s">
        <v>28</v>
      </c>
      <c r="H85" s="33" t="s">
        <v>8</v>
      </c>
      <c r="I85" s="28">
        <v>20</v>
      </c>
      <c r="J85" s="7"/>
      <c r="K85" s="104">
        <v>0</v>
      </c>
      <c r="L85" s="7"/>
      <c r="M85" s="7">
        <f t="shared" si="35"/>
        <v>9333363.3399999999</v>
      </c>
      <c r="N85" s="7"/>
      <c r="O85" s="7">
        <v>1383915.28</v>
      </c>
      <c r="P85" s="7"/>
      <c r="Q85" s="7">
        <f t="shared" si="36"/>
        <v>7949448.0599999996</v>
      </c>
      <c r="R85" s="7"/>
      <c r="S85" s="78">
        <v>8.1999999999999993</v>
      </c>
      <c r="T85" s="82"/>
      <c r="U85" s="78"/>
      <c r="V85" s="7">
        <v>466668</v>
      </c>
      <c r="X85" s="83">
        <f t="shared" ref="X85:X89" si="38">V85/E85</f>
        <v>4.9999982107200386E-2</v>
      </c>
    </row>
    <row r="86" spans="1:24" x14ac:dyDescent="0.25">
      <c r="A86" s="1">
        <v>395</v>
      </c>
      <c r="C86" t="s">
        <v>130</v>
      </c>
      <c r="E86" s="7">
        <v>2638497.14</v>
      </c>
      <c r="F86" s="11"/>
      <c r="G86" s="32" t="s">
        <v>28</v>
      </c>
      <c r="H86" s="33" t="s">
        <v>8</v>
      </c>
      <c r="I86" s="28">
        <v>20</v>
      </c>
      <c r="J86" s="7"/>
      <c r="K86" s="104">
        <v>0</v>
      </c>
      <c r="L86" s="7"/>
      <c r="M86" s="7">
        <f t="shared" si="35"/>
        <v>2638497.14</v>
      </c>
      <c r="N86" s="7"/>
      <c r="O86" s="7">
        <v>702765.01</v>
      </c>
      <c r="P86" s="7"/>
      <c r="Q86" s="7">
        <f t="shared" si="36"/>
        <v>1935732.1300000001</v>
      </c>
      <c r="R86" s="7"/>
      <c r="S86" s="78">
        <v>2.5</v>
      </c>
      <c r="T86" s="82"/>
      <c r="U86" s="78"/>
      <c r="V86" s="7">
        <v>131925</v>
      </c>
      <c r="X86" s="83">
        <f t="shared" si="38"/>
        <v>5.0000054197519427E-2</v>
      </c>
    </row>
    <row r="87" spans="1:24" x14ac:dyDescent="0.25">
      <c r="A87" s="1">
        <v>396</v>
      </c>
      <c r="C87" t="s">
        <v>131</v>
      </c>
      <c r="E87" s="7">
        <v>142950.19</v>
      </c>
      <c r="F87" s="11"/>
      <c r="G87" s="32" t="s">
        <v>136</v>
      </c>
      <c r="H87" s="33" t="s">
        <v>8</v>
      </c>
      <c r="I87" s="28">
        <v>14</v>
      </c>
      <c r="J87" s="7"/>
      <c r="K87" s="104">
        <v>0.1</v>
      </c>
      <c r="L87" s="7"/>
      <c r="M87" s="7">
        <f t="shared" si="35"/>
        <v>128655.171</v>
      </c>
      <c r="N87" s="7"/>
      <c r="O87" s="7">
        <v>12232.48</v>
      </c>
      <c r="P87" s="7"/>
      <c r="Q87" s="7">
        <f t="shared" si="36"/>
        <v>116422.69100000001</v>
      </c>
      <c r="R87" s="7"/>
      <c r="S87" s="78">
        <v>12.8</v>
      </c>
      <c r="T87" s="82"/>
      <c r="U87" s="78"/>
      <c r="V87" s="7">
        <v>9116</v>
      </c>
      <c r="X87" s="83">
        <f t="shared" si="38"/>
        <v>6.3770464383433131E-2</v>
      </c>
    </row>
    <row r="88" spans="1:24" x14ac:dyDescent="0.25">
      <c r="A88" s="1">
        <v>397</v>
      </c>
      <c r="C88" t="s">
        <v>132</v>
      </c>
      <c r="E88" s="7">
        <v>4668484.5199999996</v>
      </c>
      <c r="F88" s="11"/>
      <c r="G88" s="32" t="s">
        <v>28</v>
      </c>
      <c r="H88" s="33" t="s">
        <v>8</v>
      </c>
      <c r="I88" s="28">
        <v>15</v>
      </c>
      <c r="J88" s="7"/>
      <c r="K88" s="104">
        <v>0</v>
      </c>
      <c r="L88" s="7"/>
      <c r="M88" s="7">
        <f t="shared" si="35"/>
        <v>4668484.5199999996</v>
      </c>
      <c r="N88" s="7"/>
      <c r="O88" s="7">
        <v>1568905.24</v>
      </c>
      <c r="P88" s="7"/>
      <c r="Q88" s="7">
        <f t="shared" si="36"/>
        <v>3099579.2799999993</v>
      </c>
      <c r="R88" s="7"/>
      <c r="S88" s="78">
        <v>9.6999999999999993</v>
      </c>
      <c r="T88" s="82"/>
      <c r="U88" s="78"/>
      <c r="V88" s="7">
        <v>311232</v>
      </c>
      <c r="X88" s="83">
        <f t="shared" si="38"/>
        <v>6.666660212038146E-2</v>
      </c>
    </row>
    <row r="89" spans="1:24" x14ac:dyDescent="0.25">
      <c r="A89" s="1">
        <v>398</v>
      </c>
      <c r="C89" t="s">
        <v>133</v>
      </c>
      <c r="E89" s="9">
        <v>155624.42000000001</v>
      </c>
      <c r="F89" s="11"/>
      <c r="G89" s="32" t="s">
        <v>28</v>
      </c>
      <c r="H89" s="33" t="s">
        <v>8</v>
      </c>
      <c r="I89" s="28">
        <v>15</v>
      </c>
      <c r="J89" s="7"/>
      <c r="K89" s="105">
        <v>0</v>
      </c>
      <c r="L89" s="7"/>
      <c r="M89" s="9">
        <f t="shared" ref="M89" si="39">E89*(1-K89)</f>
        <v>155624.42000000001</v>
      </c>
      <c r="N89" s="7"/>
      <c r="O89" s="9">
        <v>116381.16</v>
      </c>
      <c r="P89" s="7"/>
      <c r="Q89" s="9">
        <f t="shared" ref="Q89" si="40">M89-O89</f>
        <v>39243.260000000009</v>
      </c>
      <c r="R89" s="7"/>
      <c r="S89" s="84">
        <v>2.9</v>
      </c>
      <c r="T89" s="82"/>
      <c r="U89" s="78"/>
      <c r="V89" s="9">
        <v>10375</v>
      </c>
      <c r="X89" s="85">
        <f t="shared" si="38"/>
        <v>6.6666915128101356E-2</v>
      </c>
    </row>
    <row r="90" spans="1:24" x14ac:dyDescent="0.25">
      <c r="A90" s="1"/>
      <c r="E90" s="7"/>
      <c r="F90" s="11"/>
      <c r="G90" s="32"/>
      <c r="H90" s="33"/>
      <c r="I90" s="28"/>
      <c r="J90" s="7"/>
      <c r="K90" s="98"/>
      <c r="L90" s="80"/>
      <c r="M90" s="7"/>
      <c r="N90" s="7"/>
      <c r="O90" s="7"/>
      <c r="Q90" s="7"/>
      <c r="R90" s="7"/>
      <c r="S90" s="79"/>
      <c r="T90" s="89"/>
      <c r="U90" s="79"/>
      <c r="V90" s="7"/>
      <c r="X90" s="81"/>
    </row>
    <row r="91" spans="1:24" ht="15.75" thickBot="1" x14ac:dyDescent="0.3">
      <c r="A91" s="1"/>
      <c r="C91" s="2" t="s">
        <v>70</v>
      </c>
      <c r="E91" s="10">
        <f>SUM(E81:E89)</f>
        <v>43202097.390000001</v>
      </c>
      <c r="F91" s="11"/>
      <c r="G91" s="32"/>
      <c r="H91" s="33"/>
      <c r="I91" s="28"/>
      <c r="J91" s="7"/>
      <c r="K91" s="112">
        <f>-M91/E91+1</f>
        <v>-1.890704185322889E-2</v>
      </c>
      <c r="M91" s="10">
        <f>SUM(M81:M89)</f>
        <v>44018921.2535</v>
      </c>
      <c r="N91" s="7"/>
      <c r="O91" s="10">
        <f>SUM(O81:O89)</f>
        <v>12702120.75</v>
      </c>
      <c r="P91" s="7"/>
      <c r="Q91" s="10">
        <f>SUM(Q81:Q89)</f>
        <v>31316800.503499996</v>
      </c>
      <c r="R91" s="7"/>
      <c r="S91" s="90">
        <f>Q91/V91</f>
        <v>14.943610025218723</v>
      </c>
      <c r="T91" s="82"/>
      <c r="U91" s="78"/>
      <c r="V91" s="10">
        <f>SUM(V81:V89)</f>
        <v>2095665</v>
      </c>
      <c r="X91" s="91">
        <f>V91/E91</f>
        <v>4.8508408771956613E-2</v>
      </c>
    </row>
    <row r="92" spans="1:24" ht="15.75" thickTop="1" x14ac:dyDescent="0.25">
      <c r="A92" s="1"/>
      <c r="E92" s="7"/>
      <c r="F92" s="11"/>
      <c r="G92" s="93"/>
      <c r="H92" s="94"/>
      <c r="I92" s="60"/>
      <c r="J92" s="11"/>
      <c r="K92" s="99"/>
      <c r="L92" s="3"/>
      <c r="M92" s="11"/>
      <c r="N92" s="11"/>
      <c r="O92" s="11"/>
      <c r="P92" s="11"/>
      <c r="Q92" s="11"/>
      <c r="R92" s="11"/>
      <c r="S92" s="96"/>
      <c r="T92" s="95"/>
      <c r="U92" s="96"/>
      <c r="V92" s="11"/>
      <c r="W92" s="3"/>
      <c r="X92" s="92"/>
    </row>
    <row r="93" spans="1:24" x14ac:dyDescent="0.25">
      <c r="A93" s="1"/>
      <c r="E93" s="7"/>
      <c r="F93" s="11"/>
      <c r="G93" s="93"/>
      <c r="H93" s="94"/>
      <c r="I93" s="60"/>
      <c r="J93" s="11"/>
      <c r="K93" s="99"/>
      <c r="L93" s="3"/>
      <c r="M93" s="11"/>
      <c r="N93" s="11"/>
      <c r="O93" s="11"/>
      <c r="P93" s="11"/>
      <c r="Q93" s="11"/>
      <c r="R93" s="11"/>
      <c r="S93" s="96"/>
      <c r="T93" s="95"/>
      <c r="U93" s="96"/>
      <c r="V93" s="11"/>
      <c r="W93" s="3"/>
      <c r="X93" s="92"/>
    </row>
    <row r="94" spans="1:24" ht="16.5" thickBot="1" x14ac:dyDescent="0.3">
      <c r="A94" s="1"/>
      <c r="C94" s="59" t="s">
        <v>66</v>
      </c>
      <c r="E94" s="20">
        <f>E25+E50+E76+E91</f>
        <v>5200895982.6099987</v>
      </c>
      <c r="F94" s="11"/>
      <c r="G94" s="93"/>
      <c r="H94" s="94"/>
      <c r="I94" s="60"/>
      <c r="J94" s="11"/>
      <c r="K94" s="113">
        <f>-M94/E94+1</f>
        <v>-0.56458610990580338</v>
      </c>
      <c r="L94" s="62"/>
      <c r="M94" s="20">
        <f>M25+M50+M76+M91</f>
        <v>8137249613.4564991</v>
      </c>
      <c r="N94" s="63"/>
      <c r="O94" s="20">
        <f>O25+O50+O76+O91</f>
        <v>1985814666.9899998</v>
      </c>
      <c r="P94" s="63"/>
      <c r="Q94" s="20">
        <f>Q25+Q50+Q76+Q91</f>
        <v>6151434946.4664993</v>
      </c>
      <c r="R94" s="63"/>
      <c r="S94" s="64">
        <f>Q94/V94</f>
        <v>36.22089309780209</v>
      </c>
      <c r="T94" s="65"/>
      <c r="U94" s="97"/>
      <c r="V94" s="20">
        <f>V25+V50+V76+V91</f>
        <v>169831122.87862867</v>
      </c>
      <c r="W94" s="62"/>
      <c r="X94" s="66">
        <f>V94/E94</f>
        <v>3.2654204861332609E-2</v>
      </c>
    </row>
    <row r="95" spans="1:24" ht="15.75" thickTop="1" x14ac:dyDescent="0.25">
      <c r="A95" s="29"/>
      <c r="B95" s="19"/>
      <c r="C95" s="19"/>
      <c r="D95" s="19"/>
      <c r="E95" s="9"/>
      <c r="F95" s="9"/>
      <c r="G95" s="9"/>
      <c r="H95" s="9"/>
      <c r="I95" s="9"/>
      <c r="J95" s="9"/>
      <c r="K95" s="30"/>
      <c r="L95" s="9"/>
      <c r="M95" s="9"/>
      <c r="N95" s="9"/>
      <c r="O95" s="9"/>
      <c r="P95" s="9"/>
      <c r="Q95" s="9"/>
      <c r="R95" s="9"/>
      <c r="S95" s="31"/>
      <c r="T95" s="31"/>
      <c r="U95" s="31"/>
      <c r="V95" s="9"/>
      <c r="W95" s="19"/>
      <c r="X95" s="13"/>
    </row>
    <row r="96" spans="1:24" x14ac:dyDescent="0.25"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24" x14ac:dyDescent="0.25"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24" x14ac:dyDescent="0.25">
      <c r="A98" s="131" t="s">
        <v>57</v>
      </c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</row>
    <row r="99" spans="1:24" x14ac:dyDescent="0.25">
      <c r="A99" s="131" t="s">
        <v>32</v>
      </c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</row>
    <row r="100" spans="1:24" x14ac:dyDescent="0.25">
      <c r="A100" s="132" t="s">
        <v>59</v>
      </c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</row>
    <row r="101" spans="1:24" x14ac:dyDescent="0.25">
      <c r="A101" s="131" t="s">
        <v>33</v>
      </c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</row>
    <row r="102" spans="1:24" x14ac:dyDescent="0.25">
      <c r="A102" s="131" t="s">
        <v>56</v>
      </c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</row>
    <row r="103" spans="1:24" x14ac:dyDescent="0.25">
      <c r="A103" s="131" t="s">
        <v>34</v>
      </c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</row>
    <row r="104" spans="1:24" x14ac:dyDescent="0.25">
      <c r="A104" s="131" t="s">
        <v>35</v>
      </c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</row>
    <row r="105" spans="1:24" x14ac:dyDescent="0.25">
      <c r="A105" s="132" t="s">
        <v>137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</row>
    <row r="106" spans="1:24" x14ac:dyDescent="0.25">
      <c r="A106" s="132" t="s">
        <v>138</v>
      </c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</row>
    <row r="107" spans="1:24" x14ac:dyDescent="0.25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</row>
  </sheetData>
  <mergeCells count="13">
    <mergeCell ref="A107:X107"/>
    <mergeCell ref="G4:I4"/>
    <mergeCell ref="G6:I6"/>
    <mergeCell ref="A104:X104"/>
    <mergeCell ref="A98:X98"/>
    <mergeCell ref="A99:X99"/>
    <mergeCell ref="A100:X100"/>
    <mergeCell ref="A101:X101"/>
    <mergeCell ref="A102:X102"/>
    <mergeCell ref="A103:X103"/>
    <mergeCell ref="V6:X6"/>
    <mergeCell ref="A105:X105"/>
    <mergeCell ref="A106:X106"/>
  </mergeCells>
  <phoneticPr fontId="21" type="noConversion"/>
  <printOptions horizontalCentered="1"/>
  <pageMargins left="0.7" right="0.7" top="1" bottom="0.75" header="0.3" footer="0.3"/>
  <pageSetup scale="56" fitToHeight="4" orientation="landscape" r:id="rId1"/>
  <headerFooter scaleWithDoc="0">
    <oddHeader>&amp;C&amp;"-,Bold"&amp;14Depreciation Rate Development&amp;RExhibit DJG-5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B084-A50C-4193-9ED2-44E1DE6966B1}">
  <sheetPr>
    <tabColor theme="3" tint="0.39997558519241921"/>
    <pageSetUpPr fitToPage="1"/>
  </sheetPr>
  <dimension ref="A1:AC105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21" customWidth="1"/>
    <col min="2" max="2" width="2.7109375" style="21" customWidth="1"/>
    <col min="3" max="3" width="15.42578125" style="21" customWidth="1"/>
    <col min="4" max="4" width="2.7109375" style="21" customWidth="1"/>
    <col min="5" max="5" width="13.7109375" style="6" customWidth="1"/>
    <col min="6" max="6" width="2.7109375" style="6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4"/>
      <c r="B1" s="34"/>
      <c r="C1" s="34"/>
      <c r="D1" s="34"/>
      <c r="E1" s="13"/>
      <c r="F1" s="13"/>
      <c r="G1" s="19"/>
      <c r="H1" s="19"/>
      <c r="I1" s="19"/>
      <c r="J1" s="19"/>
      <c r="K1" s="19"/>
      <c r="L1" s="19"/>
      <c r="M1" s="19"/>
    </row>
    <row r="3" spans="1:29" x14ac:dyDescent="0.25">
      <c r="A3" s="14" t="s">
        <v>17</v>
      </c>
      <c r="B3" s="14"/>
      <c r="C3" s="14" t="s">
        <v>18</v>
      </c>
      <c r="D3" s="14"/>
      <c r="E3" s="35" t="s">
        <v>19</v>
      </c>
      <c r="F3" s="35"/>
      <c r="G3" s="14" t="s">
        <v>20</v>
      </c>
      <c r="H3" s="14"/>
      <c r="I3" s="14" t="s">
        <v>21</v>
      </c>
      <c r="J3" s="14"/>
      <c r="K3" s="14" t="s">
        <v>22</v>
      </c>
      <c r="L3" s="14"/>
      <c r="M3" s="14" t="s">
        <v>23</v>
      </c>
    </row>
    <row r="5" spans="1:29" x14ac:dyDescent="0.25">
      <c r="A5" s="4" t="s">
        <v>40</v>
      </c>
      <c r="B5" s="4"/>
      <c r="C5" s="4" t="s">
        <v>41</v>
      </c>
      <c r="D5" s="4"/>
      <c r="E5" s="36" t="s">
        <v>42</v>
      </c>
      <c r="F5" s="36"/>
      <c r="G5" s="133" t="s">
        <v>144</v>
      </c>
      <c r="H5" s="4"/>
      <c r="I5" s="135" t="s">
        <v>146</v>
      </c>
      <c r="J5" s="4"/>
      <c r="K5" s="4" t="s">
        <v>142</v>
      </c>
      <c r="L5" s="4"/>
      <c r="M5" s="4" t="s">
        <v>143</v>
      </c>
    </row>
    <row r="6" spans="1:29" x14ac:dyDescent="0.25">
      <c r="A6" s="8" t="s">
        <v>43</v>
      </c>
      <c r="B6" s="4"/>
      <c r="C6" s="8" t="s">
        <v>44</v>
      </c>
      <c r="D6" s="4"/>
      <c r="E6" s="37" t="s">
        <v>45</v>
      </c>
      <c r="F6" s="36"/>
      <c r="G6" s="134"/>
      <c r="H6" s="4"/>
      <c r="I6" s="127"/>
      <c r="J6" s="4"/>
      <c r="K6" s="8" t="s">
        <v>46</v>
      </c>
      <c r="L6" s="4"/>
      <c r="M6" s="8" t="s">
        <v>46</v>
      </c>
    </row>
    <row r="7" spans="1:29" x14ac:dyDescent="0.25">
      <c r="A7" s="14"/>
      <c r="B7" s="14"/>
      <c r="C7" s="14"/>
      <c r="D7" s="14"/>
      <c r="E7" s="35"/>
      <c r="F7" s="35"/>
      <c r="G7" s="14"/>
      <c r="H7" s="14"/>
      <c r="I7" s="14"/>
      <c r="J7" s="14"/>
      <c r="K7" s="14"/>
      <c r="L7" s="14"/>
      <c r="M7" s="14"/>
    </row>
    <row r="8" spans="1:29" x14ac:dyDescent="0.25">
      <c r="A8" s="38">
        <v>0</v>
      </c>
      <c r="B8" s="38"/>
      <c r="C8" s="39">
        <v>1741550319</v>
      </c>
      <c r="D8" s="7"/>
      <c r="E8" s="40">
        <v>1</v>
      </c>
      <c r="F8" s="40"/>
      <c r="G8" s="40">
        <v>1</v>
      </c>
      <c r="H8" s="40"/>
      <c r="I8" s="40">
        <v>1</v>
      </c>
      <c r="J8" s="40"/>
      <c r="K8" s="41">
        <f>(G8-E8)^2</f>
        <v>0</v>
      </c>
      <c r="L8" s="41"/>
      <c r="M8" s="41">
        <f>(I8-E8)^2</f>
        <v>0</v>
      </c>
      <c r="N8" s="54">
        <f>C8*0.01</f>
        <v>17415503.190000001</v>
      </c>
      <c r="AB8">
        <v>41</v>
      </c>
      <c r="AC8">
        <v>0</v>
      </c>
    </row>
    <row r="9" spans="1:29" x14ac:dyDescent="0.25">
      <c r="A9" s="38">
        <v>0.5</v>
      </c>
      <c r="B9" s="38"/>
      <c r="C9" s="39">
        <v>1689763027</v>
      </c>
      <c r="D9" s="7"/>
      <c r="E9" s="40">
        <v>0.9998999999999999</v>
      </c>
      <c r="F9" s="40"/>
      <c r="G9" s="40">
        <v>0.99982599999999999</v>
      </c>
      <c r="H9" s="40"/>
      <c r="I9" s="40">
        <v>0.99985900000000005</v>
      </c>
      <c r="J9" s="40"/>
      <c r="K9" s="41">
        <f t="shared" ref="K9:K57" si="0">(G9-E9)^2</f>
        <v>5.4759999999863057E-9</v>
      </c>
      <c r="L9" s="41"/>
      <c r="M9" s="41">
        <f t="shared" ref="M9:M57" si="1">(I9-E9)^2</f>
        <v>1.6809999999874307E-9</v>
      </c>
      <c r="AB9">
        <v>41</v>
      </c>
      <c r="AC9">
        <v>1</v>
      </c>
    </row>
    <row r="10" spans="1:29" x14ac:dyDescent="0.25">
      <c r="A10" s="38">
        <v>1.5</v>
      </c>
      <c r="B10" s="38"/>
      <c r="C10" s="39">
        <v>1624122191</v>
      </c>
      <c r="D10" s="7"/>
      <c r="E10" s="40">
        <v>0.99860000000000004</v>
      </c>
      <c r="F10" s="40"/>
      <c r="G10" s="40">
        <v>0.99942799999999998</v>
      </c>
      <c r="H10" s="40"/>
      <c r="I10" s="40">
        <v>0.99954399999999999</v>
      </c>
      <c r="J10" s="40"/>
      <c r="K10" s="41">
        <f t="shared" si="0"/>
        <v>6.8558399999990051E-7</v>
      </c>
      <c r="L10" s="41"/>
      <c r="M10" s="41">
        <f t="shared" si="1"/>
        <v>8.9113599999989589E-7</v>
      </c>
    </row>
    <row r="11" spans="1:29" x14ac:dyDescent="0.25">
      <c r="A11" s="38">
        <v>2.5</v>
      </c>
      <c r="B11" s="38"/>
      <c r="C11" s="39">
        <v>1537725068</v>
      </c>
      <c r="D11" s="7"/>
      <c r="E11" s="40">
        <v>0.99769999999999992</v>
      </c>
      <c r="F11" s="40"/>
      <c r="G11" s="40">
        <v>0.99895100000000003</v>
      </c>
      <c r="H11" s="40"/>
      <c r="I11" s="40">
        <v>0.99917800000000001</v>
      </c>
      <c r="J11" s="40"/>
      <c r="K11" s="41">
        <f t="shared" si="0"/>
        <v>1.565001000000283E-6</v>
      </c>
      <c r="L11" s="41"/>
      <c r="M11" s="41">
        <f t="shared" si="1"/>
        <v>2.1844840000002672E-6</v>
      </c>
    </row>
    <row r="12" spans="1:29" x14ac:dyDescent="0.25">
      <c r="A12" s="38">
        <v>3.5</v>
      </c>
      <c r="B12" s="38"/>
      <c r="C12" s="39">
        <v>1408828014</v>
      </c>
      <c r="D12" s="7"/>
      <c r="E12" s="40">
        <v>0.99680000000000002</v>
      </c>
      <c r="F12" s="40"/>
      <c r="G12" s="40">
        <v>0.99838400000000005</v>
      </c>
      <c r="H12" s="40"/>
      <c r="I12" s="40">
        <v>0.99875599999999998</v>
      </c>
      <c r="J12" s="40"/>
      <c r="K12" s="41">
        <f t="shared" si="0"/>
        <v>2.5090560000000943E-6</v>
      </c>
      <c r="L12" s="41"/>
      <c r="M12" s="41">
        <f t="shared" si="1"/>
        <v>3.8259359999998351E-6</v>
      </c>
    </row>
    <row r="13" spans="1:29" x14ac:dyDescent="0.25">
      <c r="A13" s="38">
        <v>4.5</v>
      </c>
      <c r="B13" s="38"/>
      <c r="C13" s="39">
        <v>1302878855</v>
      </c>
      <c r="D13" s="7"/>
      <c r="E13" s="40">
        <v>0.99580000000000002</v>
      </c>
      <c r="F13" s="40"/>
      <c r="G13" s="40">
        <v>0.99771500000000002</v>
      </c>
      <c r="H13" s="40"/>
      <c r="I13" s="40">
        <v>0.99827100000000002</v>
      </c>
      <c r="J13" s="40"/>
      <c r="K13" s="41">
        <f t="shared" si="0"/>
        <v>3.6672250000000003E-6</v>
      </c>
      <c r="L13" s="41"/>
      <c r="M13" s="41">
        <f t="shared" si="1"/>
        <v>6.1058410000000048E-6</v>
      </c>
    </row>
    <row r="14" spans="1:29" x14ac:dyDescent="0.25">
      <c r="A14" s="38">
        <v>5.5</v>
      </c>
      <c r="B14" s="38"/>
      <c r="C14" s="39">
        <v>1216285141</v>
      </c>
      <c r="D14" s="7"/>
      <c r="E14" s="40">
        <v>0.995</v>
      </c>
      <c r="F14" s="40"/>
      <c r="G14" s="40">
        <v>0.99692400000000003</v>
      </c>
      <c r="H14" s="40"/>
      <c r="I14" s="40">
        <v>0.99771500000000002</v>
      </c>
      <c r="J14" s="40"/>
      <c r="K14" s="41">
        <f t="shared" si="0"/>
        <v>3.7017760000001415E-6</v>
      </c>
      <c r="L14" s="41"/>
      <c r="M14" s="41">
        <f t="shared" si="1"/>
        <v>7.3712250000001244E-6</v>
      </c>
    </row>
    <row r="15" spans="1:29" x14ac:dyDescent="0.25">
      <c r="A15" s="38">
        <v>6.5</v>
      </c>
      <c r="B15" s="38"/>
      <c r="C15" s="39">
        <v>1142942737</v>
      </c>
      <c r="D15" s="7"/>
      <c r="E15" s="40">
        <v>0.99390000000000001</v>
      </c>
      <c r="F15" s="40"/>
      <c r="G15" s="40">
        <v>0.99599899999999997</v>
      </c>
      <c r="H15" s="40"/>
      <c r="I15" s="40">
        <v>0.99707699999999999</v>
      </c>
      <c r="J15" s="40"/>
      <c r="K15" s="41">
        <f t="shared" si="0"/>
        <v>4.4058009999998404E-6</v>
      </c>
      <c r="L15" s="41"/>
      <c r="M15" s="41">
        <f t="shared" si="1"/>
        <v>1.0093328999999907E-5</v>
      </c>
    </row>
    <row r="16" spans="1:29" x14ac:dyDescent="0.25">
      <c r="A16" s="38">
        <v>7.5</v>
      </c>
      <c r="B16" s="38"/>
      <c r="C16" s="39">
        <v>1072194356</v>
      </c>
      <c r="D16" s="7"/>
      <c r="E16" s="40">
        <v>0.99260000000000004</v>
      </c>
      <c r="F16" s="40"/>
      <c r="G16" s="40">
        <v>0.99492400000000003</v>
      </c>
      <c r="H16" s="40"/>
      <c r="I16" s="40">
        <v>0.99635200000000002</v>
      </c>
      <c r="J16" s="40"/>
      <c r="K16" s="41">
        <f t="shared" si="0"/>
        <v>5.4009759999999659E-6</v>
      </c>
      <c r="L16" s="41"/>
      <c r="M16" s="41">
        <f t="shared" si="1"/>
        <v>1.4077503999999832E-5</v>
      </c>
    </row>
    <row r="17" spans="1:13" x14ac:dyDescent="0.25">
      <c r="A17" s="38">
        <v>8.5</v>
      </c>
      <c r="B17" s="38"/>
      <c r="C17" s="39">
        <v>994398595</v>
      </c>
      <c r="D17" s="7"/>
      <c r="E17" s="40">
        <v>0.99099999999999999</v>
      </c>
      <c r="F17" s="40"/>
      <c r="G17" s="40">
        <v>0.99368000000000001</v>
      </c>
      <c r="H17" s="40"/>
      <c r="I17" s="40">
        <v>0.99553000000000003</v>
      </c>
      <c r="J17" s="40"/>
      <c r="K17" s="41">
        <f t="shared" si="0"/>
        <v>7.1824000000000839E-6</v>
      </c>
      <c r="L17" s="41"/>
      <c r="M17" s="41">
        <f t="shared" si="1"/>
        <v>2.0520900000000307E-5</v>
      </c>
    </row>
    <row r="18" spans="1:13" x14ac:dyDescent="0.25">
      <c r="A18" s="38">
        <v>9.5</v>
      </c>
      <c r="B18" s="38"/>
      <c r="C18" s="39">
        <v>927846865</v>
      </c>
      <c r="D18" s="7"/>
      <c r="E18" s="40">
        <v>0.98909999999999998</v>
      </c>
      <c r="F18" s="40"/>
      <c r="G18" s="40">
        <v>0.99224400000000001</v>
      </c>
      <c r="H18" s="40"/>
      <c r="I18" s="40">
        <v>0.99460199999999999</v>
      </c>
      <c r="J18" s="40"/>
      <c r="K18" s="41">
        <f t="shared" si="0"/>
        <v>9.8847360000002242E-6</v>
      </c>
      <c r="L18" s="41"/>
      <c r="M18" s="41">
        <f t="shared" si="1"/>
        <v>3.0272004000000076E-5</v>
      </c>
    </row>
    <row r="19" spans="1:13" x14ac:dyDescent="0.25">
      <c r="A19" s="38">
        <v>10.5</v>
      </c>
      <c r="B19" s="38"/>
      <c r="C19" s="39">
        <v>871258748</v>
      </c>
      <c r="D19" s="7"/>
      <c r="E19" s="40">
        <v>0.98780000000000001</v>
      </c>
      <c r="F19" s="40"/>
      <c r="G19" s="40">
        <v>0.99059299999999995</v>
      </c>
      <c r="H19" s="40"/>
      <c r="I19" s="40">
        <v>0.99355800000000005</v>
      </c>
      <c r="J19" s="40"/>
      <c r="K19" s="41">
        <f t="shared" si="0"/>
        <v>7.800848999999633E-6</v>
      </c>
      <c r="L19" s="41"/>
      <c r="M19" s="41">
        <f t="shared" si="1"/>
        <v>3.3154564000000472E-5</v>
      </c>
    </row>
    <row r="20" spans="1:13" x14ac:dyDescent="0.25">
      <c r="A20" s="38">
        <v>11.5</v>
      </c>
      <c r="B20" s="38"/>
      <c r="C20" s="39">
        <v>829608796</v>
      </c>
      <c r="D20" s="7"/>
      <c r="E20" s="40">
        <v>0.98620000000000008</v>
      </c>
      <c r="F20" s="40"/>
      <c r="G20" s="40">
        <v>0.98870899999999995</v>
      </c>
      <c r="H20" s="40"/>
      <c r="I20" s="40">
        <v>0.99238300000000002</v>
      </c>
      <c r="J20" s="40"/>
      <c r="K20" s="41">
        <f t="shared" si="0"/>
        <v>6.2950809999993603E-6</v>
      </c>
      <c r="L20" s="41"/>
      <c r="M20" s="41">
        <f t="shared" si="1"/>
        <v>3.8229488999999241E-5</v>
      </c>
    </row>
    <row r="21" spans="1:13" x14ac:dyDescent="0.25">
      <c r="A21" s="38">
        <v>12.5</v>
      </c>
      <c r="B21" s="38"/>
      <c r="C21" s="39">
        <v>790400325</v>
      </c>
      <c r="D21" s="7"/>
      <c r="E21" s="40">
        <v>0.98439999999999994</v>
      </c>
      <c r="F21" s="40"/>
      <c r="G21" s="40">
        <v>0.98656900000000003</v>
      </c>
      <c r="H21" s="40"/>
      <c r="I21" s="40">
        <v>0.99106499999999997</v>
      </c>
      <c r="J21" s="40"/>
      <c r="K21" s="41">
        <f t="shared" si="0"/>
        <v>4.7045610000003793E-6</v>
      </c>
      <c r="L21" s="41"/>
      <c r="M21" s="41">
        <f t="shared" si="1"/>
        <v>4.4422225000000425E-5</v>
      </c>
    </row>
    <row r="22" spans="1:13" x14ac:dyDescent="0.25">
      <c r="A22" s="38">
        <v>13.5</v>
      </c>
      <c r="B22" s="38"/>
      <c r="C22" s="39">
        <v>737000028</v>
      </c>
      <c r="D22" s="7"/>
      <c r="E22" s="40">
        <v>0.98170000000000002</v>
      </c>
      <c r="F22" s="40"/>
      <c r="G22" s="40">
        <v>0.98414699999999999</v>
      </c>
      <c r="H22" s="40"/>
      <c r="I22" s="40">
        <v>0.98959600000000003</v>
      </c>
      <c r="J22" s="40"/>
      <c r="K22" s="41">
        <f t="shared" si="0"/>
        <v>5.9878089999998875E-6</v>
      </c>
      <c r="L22" s="41"/>
      <c r="M22" s="41">
        <f t="shared" si="1"/>
        <v>6.2346816000000225E-5</v>
      </c>
    </row>
    <row r="23" spans="1:13" x14ac:dyDescent="0.25">
      <c r="A23" s="38">
        <v>14.5</v>
      </c>
      <c r="B23" s="38"/>
      <c r="C23" s="39">
        <v>682146773</v>
      </c>
      <c r="D23" s="7"/>
      <c r="E23" s="40">
        <v>0.9798</v>
      </c>
      <c r="F23" s="40"/>
      <c r="G23" s="40">
        <v>0.98140400000000005</v>
      </c>
      <c r="H23" s="40"/>
      <c r="I23" s="40">
        <v>0.98796200000000001</v>
      </c>
      <c r="J23" s="40"/>
      <c r="K23" s="41">
        <f t="shared" si="0"/>
        <v>2.5728160000001599E-6</v>
      </c>
      <c r="L23" s="41"/>
      <c r="M23" s="41">
        <f t="shared" si="1"/>
        <v>6.6618244000000046E-5</v>
      </c>
    </row>
    <row r="24" spans="1:13" x14ac:dyDescent="0.25">
      <c r="A24" s="38">
        <v>15.5</v>
      </c>
      <c r="B24" s="38"/>
      <c r="C24" s="39">
        <v>632289346</v>
      </c>
      <c r="D24" s="7"/>
      <c r="E24" s="40">
        <v>0.97829999999999995</v>
      </c>
      <c r="F24" s="40"/>
      <c r="G24" s="40">
        <v>0.97832300000000005</v>
      </c>
      <c r="H24" s="40"/>
      <c r="I24" s="40">
        <v>0.98614999999999997</v>
      </c>
      <c r="J24" s="40"/>
      <c r="K24" s="41">
        <f t="shared" si="0"/>
        <v>5.2900000000488836E-10</v>
      </c>
      <c r="L24" s="41"/>
      <c r="M24" s="41">
        <f t="shared" si="1"/>
        <v>6.1622500000000374E-5</v>
      </c>
    </row>
    <row r="25" spans="1:13" x14ac:dyDescent="0.25">
      <c r="A25" s="38">
        <v>16.5</v>
      </c>
      <c r="B25" s="38"/>
      <c r="C25" s="39">
        <v>594867431</v>
      </c>
      <c r="D25" s="7"/>
      <c r="E25" s="40">
        <v>0.97659999999999991</v>
      </c>
      <c r="F25" s="40"/>
      <c r="G25" s="40">
        <v>0.97487599999999996</v>
      </c>
      <c r="H25" s="40"/>
      <c r="I25" s="40">
        <v>0.98414699999999999</v>
      </c>
      <c r="J25" s="40"/>
      <c r="K25" s="41">
        <f t="shared" si="0"/>
        <v>2.9721759999998199E-6</v>
      </c>
      <c r="L25" s="41"/>
      <c r="M25" s="41">
        <f t="shared" si="1"/>
        <v>5.6957209000001229E-5</v>
      </c>
    </row>
    <row r="26" spans="1:13" x14ac:dyDescent="0.25">
      <c r="A26" s="38">
        <v>17.5</v>
      </c>
      <c r="B26" s="38"/>
      <c r="C26" s="39">
        <v>551566818</v>
      </c>
      <c r="D26" s="7"/>
      <c r="E26" s="40">
        <v>0.97530000000000006</v>
      </c>
      <c r="F26" s="40"/>
      <c r="G26" s="40">
        <v>0.97103399999999995</v>
      </c>
      <c r="H26" s="40"/>
      <c r="I26" s="40">
        <v>0.98192699999999999</v>
      </c>
      <c r="J26" s="40"/>
      <c r="K26" s="41">
        <f t="shared" si="0"/>
        <v>1.819875600000088E-5</v>
      </c>
      <c r="L26" s="41"/>
      <c r="M26" s="41">
        <f t="shared" si="1"/>
        <v>4.3917128999999186E-5</v>
      </c>
    </row>
    <row r="27" spans="1:13" x14ac:dyDescent="0.25">
      <c r="A27" s="38">
        <v>18.5</v>
      </c>
      <c r="B27" s="38"/>
      <c r="C27" s="39">
        <v>514689835</v>
      </c>
      <c r="D27" s="7"/>
      <c r="E27" s="40">
        <v>0.9738</v>
      </c>
      <c r="F27" s="40"/>
      <c r="G27" s="40">
        <v>0.96675599999999995</v>
      </c>
      <c r="H27" s="40"/>
      <c r="I27" s="40">
        <v>0.97948400000000002</v>
      </c>
      <c r="J27" s="40"/>
      <c r="K27" s="41">
        <f t="shared" si="0"/>
        <v>4.9617936000000708E-5</v>
      </c>
      <c r="L27" s="41"/>
      <c r="M27" s="41">
        <f t="shared" si="1"/>
        <v>3.2307856000000253E-5</v>
      </c>
    </row>
    <row r="28" spans="1:13" x14ac:dyDescent="0.25">
      <c r="A28" s="38">
        <v>19.5</v>
      </c>
      <c r="B28" s="38"/>
      <c r="C28" s="39">
        <v>479461720</v>
      </c>
      <c r="D28" s="7"/>
      <c r="E28" s="40">
        <v>0.97170000000000001</v>
      </c>
      <c r="F28" s="40"/>
      <c r="G28" s="40">
        <v>0.96200699999999995</v>
      </c>
      <c r="H28" s="40"/>
      <c r="I28" s="40">
        <v>0.97680299999999998</v>
      </c>
      <c r="J28" s="40"/>
      <c r="K28" s="41">
        <f t="shared" si="0"/>
        <v>9.3954249000001216E-5</v>
      </c>
      <c r="L28" s="41"/>
      <c r="M28" s="41">
        <f t="shared" si="1"/>
        <v>2.6040608999999679E-5</v>
      </c>
    </row>
    <row r="29" spans="1:13" x14ac:dyDescent="0.25">
      <c r="A29" s="38">
        <v>20.5</v>
      </c>
      <c r="B29" s="38"/>
      <c r="C29" s="39">
        <v>444440081</v>
      </c>
      <c r="D29" s="7"/>
      <c r="E29" s="40">
        <v>0.97030000000000005</v>
      </c>
      <c r="F29" s="40"/>
      <c r="G29" s="40">
        <v>0.95676499999999998</v>
      </c>
      <c r="H29" s="40"/>
      <c r="I29" s="40">
        <v>0.97386899999999998</v>
      </c>
      <c r="J29" s="40"/>
      <c r="K29" s="41">
        <f t="shared" si="0"/>
        <v>1.8319622500000203E-4</v>
      </c>
      <c r="L29" s="41"/>
      <c r="M29" s="41">
        <f t="shared" si="1"/>
        <v>1.2737760999999524E-5</v>
      </c>
    </row>
    <row r="30" spans="1:13" x14ac:dyDescent="0.25">
      <c r="A30" s="38">
        <v>21.5</v>
      </c>
      <c r="B30" s="38"/>
      <c r="C30" s="39">
        <v>397920829</v>
      </c>
      <c r="D30" s="7"/>
      <c r="E30" s="40">
        <v>0.96920000000000006</v>
      </c>
      <c r="F30" s="40"/>
      <c r="G30" s="40">
        <v>0.95099400000000001</v>
      </c>
      <c r="H30" s="40"/>
      <c r="I30" s="40">
        <v>0.97066399999999997</v>
      </c>
      <c r="J30" s="40"/>
      <c r="K30" s="41">
        <f t="shared" si="0"/>
        <v>3.3145843600000202E-4</v>
      </c>
      <c r="L30" s="41"/>
      <c r="M30" s="41">
        <f t="shared" si="1"/>
        <v>2.1432959999997359E-6</v>
      </c>
    </row>
    <row r="31" spans="1:13" x14ac:dyDescent="0.25">
      <c r="A31" s="38">
        <v>22.5</v>
      </c>
      <c r="B31" s="38"/>
      <c r="C31" s="39">
        <v>364899659</v>
      </c>
      <c r="D31" s="7"/>
      <c r="E31" s="40">
        <v>0.96799999999999997</v>
      </c>
      <c r="F31" s="40"/>
      <c r="G31" s="40">
        <v>0.94466099999999997</v>
      </c>
      <c r="H31" s="40"/>
      <c r="I31" s="40">
        <v>0.96716400000000002</v>
      </c>
      <c r="J31" s="40"/>
      <c r="K31" s="41">
        <f t="shared" si="0"/>
        <v>5.4470892099999998E-4</v>
      </c>
      <c r="L31" s="41"/>
      <c r="M31" s="41">
        <f t="shared" si="1"/>
        <v>6.9889599999991285E-7</v>
      </c>
    </row>
    <row r="32" spans="1:13" x14ac:dyDescent="0.25">
      <c r="A32" s="38">
        <v>23.5</v>
      </c>
      <c r="B32" s="38"/>
      <c r="C32" s="39">
        <v>339562242</v>
      </c>
      <c r="D32" s="7"/>
      <c r="E32" s="40">
        <v>0.9668000000000001</v>
      </c>
      <c r="F32" s="40"/>
      <c r="G32" s="40">
        <v>0.937697</v>
      </c>
      <c r="H32" s="40"/>
      <c r="I32" s="40">
        <v>0.96335000000000004</v>
      </c>
      <c r="J32" s="40"/>
      <c r="K32" s="41">
        <f t="shared" si="0"/>
        <v>8.4698460900000587E-4</v>
      </c>
      <c r="L32" s="41"/>
      <c r="M32" s="41">
        <f t="shared" si="1"/>
        <v>1.1902500000000442E-5</v>
      </c>
    </row>
    <row r="33" spans="1:13" x14ac:dyDescent="0.25">
      <c r="A33" s="38">
        <v>24.5</v>
      </c>
      <c r="B33" s="38"/>
      <c r="C33" s="39">
        <v>307687348</v>
      </c>
      <c r="D33" s="7"/>
      <c r="E33" s="40">
        <v>0.96579999999999999</v>
      </c>
      <c r="F33" s="40"/>
      <c r="G33" s="40">
        <v>0.93009200000000003</v>
      </c>
      <c r="H33" s="40"/>
      <c r="I33" s="40">
        <v>0.95921100000000004</v>
      </c>
      <c r="J33" s="40"/>
      <c r="K33" s="41">
        <f t="shared" si="0"/>
        <v>1.2750612639999973E-3</v>
      </c>
      <c r="L33" s="41"/>
      <c r="M33" s="41">
        <f t="shared" si="1"/>
        <v>4.3414920999999418E-5</v>
      </c>
    </row>
    <row r="34" spans="1:13" x14ac:dyDescent="0.25">
      <c r="A34" s="38">
        <v>25.5</v>
      </c>
      <c r="B34" s="38"/>
      <c r="C34" s="39">
        <v>278822894</v>
      </c>
      <c r="D34" s="7"/>
      <c r="E34" s="40">
        <v>0.96439999999999992</v>
      </c>
      <c r="F34" s="40"/>
      <c r="G34" s="40">
        <v>0.92180300000000004</v>
      </c>
      <c r="H34" s="40"/>
      <c r="I34" s="40">
        <v>0.95472900000000005</v>
      </c>
      <c r="J34" s="40"/>
      <c r="K34" s="41">
        <f t="shared" si="0"/>
        <v>1.8145044089999901E-3</v>
      </c>
      <c r="L34" s="41"/>
      <c r="M34" s="41">
        <f t="shared" si="1"/>
        <v>9.3528240999997563E-5</v>
      </c>
    </row>
    <row r="35" spans="1:13" x14ac:dyDescent="0.25">
      <c r="A35" s="38">
        <v>26.5</v>
      </c>
      <c r="B35" s="38"/>
      <c r="C35" s="39">
        <v>252224962</v>
      </c>
      <c r="D35" s="7"/>
      <c r="E35" s="40">
        <v>0.96260000000000001</v>
      </c>
      <c r="F35" s="40"/>
      <c r="G35" s="40">
        <v>0.91278800000000004</v>
      </c>
      <c r="H35" s="40"/>
      <c r="I35" s="40">
        <v>0.94988600000000001</v>
      </c>
      <c r="J35" s="40"/>
      <c r="K35" s="41">
        <f t="shared" si="0"/>
        <v>2.4812353439999969E-3</v>
      </c>
      <c r="L35" s="41"/>
      <c r="M35" s="41">
        <f t="shared" si="1"/>
        <v>1.6164579600000007E-4</v>
      </c>
    </row>
    <row r="36" spans="1:13" x14ac:dyDescent="0.25">
      <c r="A36" s="38">
        <v>27.5</v>
      </c>
      <c r="B36" s="38"/>
      <c r="C36" s="39">
        <v>226681212</v>
      </c>
      <c r="D36" s="7"/>
      <c r="E36" s="40">
        <v>0.96160000000000001</v>
      </c>
      <c r="F36" s="40"/>
      <c r="G36" s="40">
        <v>0.90298400000000001</v>
      </c>
      <c r="H36" s="40"/>
      <c r="I36" s="40">
        <v>0.94466099999999997</v>
      </c>
      <c r="J36" s="40"/>
      <c r="K36" s="41">
        <f t="shared" si="0"/>
        <v>3.4358354560000003E-3</v>
      </c>
      <c r="L36" s="41"/>
      <c r="M36" s="41">
        <f t="shared" si="1"/>
        <v>2.8692972100000124E-4</v>
      </c>
    </row>
    <row r="37" spans="1:13" x14ac:dyDescent="0.25">
      <c r="A37" s="38">
        <v>28.5</v>
      </c>
      <c r="B37" s="38"/>
      <c r="C37" s="39">
        <v>194613086</v>
      </c>
      <c r="D37" s="7"/>
      <c r="E37" s="40">
        <v>0.96050000000000002</v>
      </c>
      <c r="F37" s="40"/>
      <c r="G37" s="40">
        <v>0.89233799999999996</v>
      </c>
      <c r="H37" s="40"/>
      <c r="I37" s="40">
        <v>0.93901000000000001</v>
      </c>
      <c r="J37" s="40"/>
      <c r="K37" s="41">
        <f t="shared" si="0"/>
        <v>4.6460582440000075E-3</v>
      </c>
      <c r="L37" s="41"/>
      <c r="M37" s="41">
        <f t="shared" si="1"/>
        <v>4.6182010000000041E-4</v>
      </c>
    </row>
    <row r="38" spans="1:13" x14ac:dyDescent="0.25">
      <c r="A38" s="38">
        <v>29.5</v>
      </c>
      <c r="B38" s="38"/>
      <c r="C38" s="39">
        <v>172171591</v>
      </c>
      <c r="D38" s="7"/>
      <c r="E38" s="40">
        <v>0.95950000000000002</v>
      </c>
      <c r="F38" s="40"/>
      <c r="G38" s="40">
        <v>0.88081699999999996</v>
      </c>
      <c r="H38" s="40"/>
      <c r="I38" s="40">
        <v>0.93293400000000004</v>
      </c>
      <c r="J38" s="40"/>
      <c r="K38" s="41">
        <f t="shared" si="0"/>
        <v>6.1910144890000088E-3</v>
      </c>
      <c r="L38" s="41"/>
      <c r="M38" s="41">
        <f t="shared" si="1"/>
        <v>7.0575235599999882E-4</v>
      </c>
    </row>
    <row r="39" spans="1:13" x14ac:dyDescent="0.25">
      <c r="A39" s="38">
        <v>30.5</v>
      </c>
      <c r="B39" s="38"/>
      <c r="C39" s="39">
        <v>141155577</v>
      </c>
      <c r="D39" s="7"/>
      <c r="E39" s="40">
        <v>0.95819999999999994</v>
      </c>
      <c r="F39" s="40"/>
      <c r="G39" s="40">
        <v>0.868367</v>
      </c>
      <c r="H39" s="40"/>
      <c r="I39" s="40">
        <v>0.92641099999999998</v>
      </c>
      <c r="J39" s="40"/>
      <c r="K39" s="41">
        <f t="shared" si="0"/>
        <v>8.069967888999989E-3</v>
      </c>
      <c r="L39" s="41"/>
      <c r="M39" s="41">
        <f t="shared" si="1"/>
        <v>1.0105405209999971E-3</v>
      </c>
    </row>
    <row r="40" spans="1:13" x14ac:dyDescent="0.25">
      <c r="A40" s="38">
        <v>31.5</v>
      </c>
      <c r="B40" s="38"/>
      <c r="C40" s="39">
        <v>108600714</v>
      </c>
      <c r="D40" s="7"/>
      <c r="E40" s="40">
        <v>0.95689999999999997</v>
      </c>
      <c r="F40" s="40"/>
      <c r="G40" s="40">
        <v>0.85492800000000002</v>
      </c>
      <c r="H40" s="40"/>
      <c r="I40" s="40">
        <v>0.91941799999999996</v>
      </c>
      <c r="J40" s="40"/>
      <c r="K40" s="41">
        <f t="shared" si="0"/>
        <v>1.039828878399999E-2</v>
      </c>
      <c r="L40" s="41"/>
      <c r="M40" s="41">
        <f t="shared" si="1"/>
        <v>1.4049003240000012E-3</v>
      </c>
    </row>
    <row r="41" spans="1:13" x14ac:dyDescent="0.25">
      <c r="A41" s="38">
        <v>32.5</v>
      </c>
      <c r="B41" s="38"/>
      <c r="C41" s="39">
        <v>90831056</v>
      </c>
      <c r="D41" s="7"/>
      <c r="E41" s="40">
        <v>0.95450000000000002</v>
      </c>
      <c r="F41" s="40"/>
      <c r="G41" s="40">
        <v>0.84038999999999997</v>
      </c>
      <c r="H41" s="40"/>
      <c r="I41" s="40">
        <v>0.91193100000000005</v>
      </c>
      <c r="J41" s="40"/>
      <c r="K41" s="41">
        <f t="shared" si="0"/>
        <v>1.302109210000001E-2</v>
      </c>
      <c r="L41" s="41"/>
      <c r="M41" s="41">
        <f t="shared" si="1"/>
        <v>1.8121197609999972E-3</v>
      </c>
    </row>
    <row r="42" spans="1:13" x14ac:dyDescent="0.25">
      <c r="A42" s="38">
        <v>33.5</v>
      </c>
      <c r="B42" s="38"/>
      <c r="C42" s="39">
        <v>76701606</v>
      </c>
      <c r="D42" s="7"/>
      <c r="E42" s="40">
        <v>0.95219999999999994</v>
      </c>
      <c r="F42" s="40"/>
      <c r="G42" s="40">
        <v>0.824735</v>
      </c>
      <c r="H42" s="40"/>
      <c r="I42" s="40">
        <v>0.90390999999999999</v>
      </c>
      <c r="J42" s="40"/>
      <c r="K42" s="41">
        <f t="shared" si="0"/>
        <v>1.6247326224999983E-2</v>
      </c>
      <c r="L42" s="41"/>
      <c r="M42" s="41">
        <f t="shared" si="1"/>
        <v>2.3319240999999948E-3</v>
      </c>
    </row>
    <row r="43" spans="1:13" x14ac:dyDescent="0.25">
      <c r="A43" s="38">
        <v>34.5</v>
      </c>
      <c r="B43" s="38"/>
      <c r="C43" s="39">
        <v>62578673</v>
      </c>
      <c r="D43" s="7"/>
      <c r="E43" s="40">
        <v>0.94730000000000003</v>
      </c>
      <c r="F43" s="40"/>
      <c r="G43" s="40">
        <v>0.80789699999999998</v>
      </c>
      <c r="H43" s="40"/>
      <c r="I43" s="40">
        <v>0.89532599999999996</v>
      </c>
      <c r="J43" s="40"/>
      <c r="K43" s="41">
        <f t="shared" si="0"/>
        <v>1.9433196409000014E-2</v>
      </c>
      <c r="L43" s="41"/>
      <c r="M43" s="41">
        <f t="shared" si="1"/>
        <v>2.7012966760000079E-3</v>
      </c>
    </row>
    <row r="44" spans="1:13" x14ac:dyDescent="0.25">
      <c r="A44" s="38">
        <v>35.5</v>
      </c>
      <c r="B44" s="38"/>
      <c r="C44" s="39">
        <v>49608925</v>
      </c>
      <c r="D44" s="7"/>
      <c r="E44" s="40">
        <v>0.94059999999999999</v>
      </c>
      <c r="F44" s="40"/>
      <c r="G44" s="40">
        <v>0.78981100000000004</v>
      </c>
      <c r="H44" s="40"/>
      <c r="I44" s="40">
        <v>0.88616600000000001</v>
      </c>
      <c r="J44" s="40"/>
      <c r="K44" s="41">
        <f t="shared" si="0"/>
        <v>2.2737322520999984E-2</v>
      </c>
      <c r="L44" s="41"/>
      <c r="M44" s="41">
        <f t="shared" si="1"/>
        <v>2.9630603559999981E-3</v>
      </c>
    </row>
    <row r="45" spans="1:13" x14ac:dyDescent="0.25">
      <c r="A45" s="38">
        <v>36.5</v>
      </c>
      <c r="B45" s="38"/>
      <c r="C45" s="39">
        <v>41180852</v>
      </c>
      <c r="D45" s="7"/>
      <c r="E45" s="40">
        <v>0.9265000000000001</v>
      </c>
      <c r="F45" s="40"/>
      <c r="G45" s="40">
        <v>0.77038499999999999</v>
      </c>
      <c r="H45" s="40"/>
      <c r="I45" s="40">
        <v>0.87639999999999996</v>
      </c>
      <c r="J45" s="40"/>
      <c r="K45" s="41">
        <f t="shared" si="0"/>
        <v>2.4371893225000035E-2</v>
      </c>
      <c r="L45" s="41"/>
      <c r="M45" s="41">
        <f t="shared" si="1"/>
        <v>2.5100100000000143E-3</v>
      </c>
    </row>
    <row r="46" spans="1:13" x14ac:dyDescent="0.25">
      <c r="A46" s="38">
        <v>37.5</v>
      </c>
      <c r="B46" s="38"/>
      <c r="C46" s="39">
        <v>33319578</v>
      </c>
      <c r="D46" s="7"/>
      <c r="E46" s="40">
        <v>0.90859999999999996</v>
      </c>
      <c r="F46" s="40"/>
      <c r="G46" s="40">
        <v>0.74955799999999995</v>
      </c>
      <c r="H46" s="40"/>
      <c r="I46" s="40">
        <v>0.86599800000000005</v>
      </c>
      <c r="J46" s="40"/>
      <c r="K46" s="41">
        <f t="shared" si="0"/>
        <v>2.5294357764000006E-2</v>
      </c>
      <c r="L46" s="41"/>
      <c r="M46" s="41">
        <f t="shared" si="1"/>
        <v>1.8149304039999929E-3</v>
      </c>
    </row>
    <row r="47" spans="1:13" x14ac:dyDescent="0.25">
      <c r="A47" s="38">
        <v>38.5</v>
      </c>
      <c r="B47" s="38"/>
      <c r="C47" s="39">
        <v>27260512</v>
      </c>
      <c r="D47" s="7"/>
      <c r="E47" s="40">
        <v>0.88709999999999989</v>
      </c>
      <c r="F47" s="40"/>
      <c r="G47" s="40">
        <v>0.72731199999999996</v>
      </c>
      <c r="H47" s="40"/>
      <c r="I47" s="40">
        <v>0.85492800000000002</v>
      </c>
      <c r="J47" s="40"/>
      <c r="K47" s="41">
        <f t="shared" si="0"/>
        <v>2.5532204943999978E-2</v>
      </c>
      <c r="L47" s="41"/>
      <c r="M47" s="41">
        <f t="shared" si="1"/>
        <v>1.0350375839999915E-3</v>
      </c>
    </row>
    <row r="48" spans="1:13" x14ac:dyDescent="0.25">
      <c r="A48" s="38">
        <v>39.5</v>
      </c>
      <c r="B48" s="38"/>
      <c r="C48" s="39">
        <v>23561732</v>
      </c>
      <c r="D48" s="7"/>
      <c r="E48" s="40">
        <v>0.86230000000000007</v>
      </c>
      <c r="F48" s="40"/>
      <c r="G48" s="40">
        <v>0.70361099999999999</v>
      </c>
      <c r="H48" s="40"/>
      <c r="I48" s="40">
        <v>0.84311499999999995</v>
      </c>
      <c r="J48" s="40"/>
      <c r="K48" s="41">
        <f t="shared" si="0"/>
        <v>2.5182198721000026E-2</v>
      </c>
      <c r="L48" s="41"/>
      <c r="M48" s="41">
        <f t="shared" si="1"/>
        <v>3.6806422500000455E-4</v>
      </c>
    </row>
    <row r="49" spans="1:13" ht="15.75" thickBot="1" x14ac:dyDescent="0.3">
      <c r="A49" s="42">
        <v>40.5</v>
      </c>
      <c r="B49" s="42"/>
      <c r="C49" s="43">
        <v>18470778</v>
      </c>
      <c r="D49" s="44"/>
      <c r="E49" s="45">
        <v>0.83779999999999999</v>
      </c>
      <c r="F49" s="45"/>
      <c r="G49" s="45">
        <v>0.67843699999999996</v>
      </c>
      <c r="H49" s="45"/>
      <c r="I49" s="45">
        <v>0.83056099999999999</v>
      </c>
      <c r="J49" s="45"/>
      <c r="K49" s="46">
        <f t="shared" si="0"/>
        <v>2.5396565769000009E-2</v>
      </c>
      <c r="L49" s="46"/>
      <c r="M49" s="46">
        <f t="shared" si="1"/>
        <v>5.2403120999999936E-5</v>
      </c>
    </row>
    <row r="50" spans="1:13" x14ac:dyDescent="0.25">
      <c r="A50" s="38">
        <v>41.5</v>
      </c>
      <c r="B50" s="38"/>
      <c r="C50" s="39">
        <v>14618559</v>
      </c>
      <c r="D50" s="7"/>
      <c r="E50" s="40">
        <v>0.81629999999999991</v>
      </c>
      <c r="F50" s="40"/>
      <c r="G50" s="40">
        <v>0.65172600000000003</v>
      </c>
      <c r="H50" s="40"/>
      <c r="I50" s="40">
        <v>0.81723100000000004</v>
      </c>
      <c r="J50" s="40"/>
      <c r="K50" s="41">
        <f t="shared" si="0"/>
        <v>2.7084601475999961E-2</v>
      </c>
      <c r="L50" s="41"/>
      <c r="M50" s="41">
        <f t="shared" si="1"/>
        <v>8.6676100000023493E-7</v>
      </c>
    </row>
    <row r="51" spans="1:13" x14ac:dyDescent="0.25">
      <c r="A51" s="38">
        <v>42.5</v>
      </c>
      <c r="B51" s="38"/>
      <c r="C51" s="39">
        <v>9011386</v>
      </c>
      <c r="D51" s="7"/>
      <c r="E51" s="40">
        <v>0.79810000000000003</v>
      </c>
      <c r="F51" s="40"/>
      <c r="G51" s="40">
        <v>0.62357799999999997</v>
      </c>
      <c r="H51" s="40"/>
      <c r="I51" s="40">
        <v>0.80308999999999997</v>
      </c>
      <c r="J51" s="40"/>
      <c r="K51" s="41">
        <f t="shared" si="0"/>
        <v>3.0457928484000023E-2</v>
      </c>
      <c r="L51" s="41"/>
      <c r="M51" s="41">
        <f t="shared" si="1"/>
        <v>2.4900099999999389E-5</v>
      </c>
    </row>
    <row r="52" spans="1:13" x14ac:dyDescent="0.25">
      <c r="A52" s="38">
        <v>43.5</v>
      </c>
      <c r="B52" s="38"/>
      <c r="C52" s="39">
        <v>6880314</v>
      </c>
      <c r="D52" s="7"/>
      <c r="E52" s="40">
        <v>0.78520000000000001</v>
      </c>
      <c r="F52" s="40"/>
      <c r="G52" s="40">
        <v>0.59405600000000003</v>
      </c>
      <c r="H52" s="40"/>
      <c r="I52" s="40">
        <v>0.788103</v>
      </c>
      <c r="J52" s="40"/>
      <c r="K52" s="41">
        <f t="shared" si="0"/>
        <v>3.6536028735999995E-2</v>
      </c>
      <c r="L52" s="41"/>
      <c r="M52" s="41">
        <f t="shared" si="1"/>
        <v>8.4274089999999352E-6</v>
      </c>
    </row>
    <row r="53" spans="1:13" x14ac:dyDescent="0.25">
      <c r="A53" s="38">
        <v>44.5</v>
      </c>
      <c r="B53" s="38"/>
      <c r="C53" s="39">
        <v>5526382</v>
      </c>
      <c r="D53" s="7"/>
      <c r="E53" s="40">
        <v>0.78299999999999992</v>
      </c>
      <c r="F53" s="40"/>
      <c r="G53" s="40">
        <v>0.56325800000000004</v>
      </c>
      <c r="H53" s="40"/>
      <c r="I53" s="40">
        <v>0.77220999999999995</v>
      </c>
      <c r="J53" s="40"/>
      <c r="K53" s="41">
        <f t="shared" si="0"/>
        <v>4.8286546563999951E-2</v>
      </c>
      <c r="L53" s="41"/>
      <c r="M53" s="41">
        <f t="shared" si="1"/>
        <v>1.1642409999999927E-4</v>
      </c>
    </row>
    <row r="54" spans="1:13" x14ac:dyDescent="0.25">
      <c r="A54" s="38">
        <v>45.5</v>
      </c>
      <c r="B54" s="38"/>
      <c r="C54" s="39">
        <v>4302555</v>
      </c>
      <c r="D54" s="7"/>
      <c r="E54" s="57">
        <v>0.78159999999999996</v>
      </c>
      <c r="F54" s="57"/>
      <c r="G54" s="57">
        <v>0.53129599999999999</v>
      </c>
      <c r="H54" s="57"/>
      <c r="I54" s="57">
        <v>0.75537699999999997</v>
      </c>
      <c r="J54" s="57"/>
      <c r="K54" s="41">
        <f t="shared" si="0"/>
        <v>6.2652092415999991E-2</v>
      </c>
      <c r="L54" s="41"/>
      <c r="M54" s="41">
        <f t="shared" si="1"/>
        <v>6.8764572899999976E-4</v>
      </c>
    </row>
    <row r="55" spans="1:13" x14ac:dyDescent="0.25">
      <c r="A55" s="38">
        <v>46.5</v>
      </c>
      <c r="B55" s="38"/>
      <c r="C55" s="39">
        <v>2056329</v>
      </c>
      <c r="D55" s="7"/>
      <c r="E55" s="40">
        <v>0.78060000000000007</v>
      </c>
      <c r="F55" s="40"/>
      <c r="G55" s="40">
        <v>0.498359</v>
      </c>
      <c r="H55" s="40"/>
      <c r="I55" s="40">
        <v>0.73760300000000001</v>
      </c>
      <c r="J55" s="40"/>
      <c r="K55" s="41">
        <f t="shared" si="0"/>
        <v>7.9659982081000044E-2</v>
      </c>
      <c r="L55" s="41"/>
      <c r="M55" s="41">
        <f t="shared" si="1"/>
        <v>1.8487420090000054E-3</v>
      </c>
    </row>
    <row r="56" spans="1:13" x14ac:dyDescent="0.25">
      <c r="A56" s="38">
        <v>47.5</v>
      </c>
      <c r="B56" s="38"/>
      <c r="C56" s="39">
        <v>249974</v>
      </c>
      <c r="D56" s="7"/>
      <c r="E56" s="57">
        <v>0.77950000000000008</v>
      </c>
      <c r="F56" s="57"/>
      <c r="G56" s="57">
        <v>0.46468700000000002</v>
      </c>
      <c r="H56" s="57"/>
      <c r="I56" s="57">
        <v>0.71886300000000003</v>
      </c>
      <c r="J56" s="57"/>
      <c r="K56" s="41">
        <f t="shared" si="0"/>
        <v>9.9107224969000041E-2</v>
      </c>
      <c r="L56" s="41"/>
      <c r="M56" s="41">
        <f t="shared" si="1"/>
        <v>3.6768457690000062E-3</v>
      </c>
    </row>
    <row r="57" spans="1:13" x14ac:dyDescent="0.25">
      <c r="A57" s="38">
        <v>48.5</v>
      </c>
      <c r="B57" s="38"/>
      <c r="C57" s="39">
        <v>3</v>
      </c>
      <c r="D57" s="7"/>
      <c r="E57" s="57">
        <v>0.77590000000000003</v>
      </c>
      <c r="F57" s="57"/>
      <c r="G57" s="57">
        <v>0.430533</v>
      </c>
      <c r="H57" s="57"/>
      <c r="I57" s="57">
        <v>0.69914399999999999</v>
      </c>
      <c r="J57" s="57"/>
      <c r="K57" s="41">
        <f t="shared" si="0"/>
        <v>0.11927836468900002</v>
      </c>
      <c r="L57" s="41"/>
      <c r="M57" s="41">
        <f t="shared" si="1"/>
        <v>5.8914835360000068E-3</v>
      </c>
    </row>
    <row r="58" spans="1:13" x14ac:dyDescent="0.25">
      <c r="A58" s="38">
        <v>49.5</v>
      </c>
      <c r="B58" s="38"/>
      <c r="C58" s="39"/>
      <c r="D58" s="38"/>
      <c r="E58" s="40"/>
      <c r="F58" s="40"/>
      <c r="G58" s="40">
        <v>0.39617999999999998</v>
      </c>
      <c r="H58" s="40"/>
      <c r="I58" s="40">
        <v>0.67843699999999996</v>
      </c>
      <c r="J58" s="40"/>
      <c r="K58" s="47"/>
      <c r="L58" s="41"/>
      <c r="M58" s="47"/>
    </row>
    <row r="59" spans="1:13" x14ac:dyDescent="0.25">
      <c r="A59" s="38"/>
      <c r="B59" s="38"/>
      <c r="C59" s="39"/>
      <c r="D59" s="38"/>
      <c r="E59" s="40"/>
      <c r="F59" s="40"/>
      <c r="G59" s="40"/>
      <c r="H59" s="40"/>
      <c r="I59" s="40"/>
      <c r="J59" s="40"/>
      <c r="K59" s="41"/>
      <c r="L59" s="41"/>
      <c r="M59" s="41"/>
    </row>
    <row r="60" spans="1:13" x14ac:dyDescent="0.25">
      <c r="A60" s="38"/>
      <c r="B60" s="38"/>
      <c r="C60" s="38"/>
      <c r="D60" s="38"/>
      <c r="G60" s="35"/>
      <c r="H60" s="35"/>
      <c r="I60" s="35"/>
      <c r="J60" s="35"/>
      <c r="K60" s="48"/>
      <c r="L60" s="48"/>
      <c r="M60" s="48"/>
    </row>
    <row r="61" spans="1:13" x14ac:dyDescent="0.25">
      <c r="A61" s="49" t="s">
        <v>47</v>
      </c>
      <c r="B61" s="49"/>
      <c r="C61" s="38"/>
      <c r="D61" s="38"/>
      <c r="G61" s="35"/>
      <c r="H61" s="35"/>
      <c r="I61" s="35" t="s">
        <v>24</v>
      </c>
      <c r="J61" s="35"/>
      <c r="K61" s="41">
        <f>SUM(K8:K58)</f>
        <v>0.74072835395600001</v>
      </c>
      <c r="L61" s="41"/>
      <c r="M61" s="50">
        <f>SUM(M8:M58)</f>
        <v>3.2601156754000014E-2</v>
      </c>
    </row>
    <row r="62" spans="1:13" x14ac:dyDescent="0.25">
      <c r="A62" s="49"/>
      <c r="B62" s="49"/>
      <c r="C62" s="38"/>
      <c r="D62" s="38"/>
      <c r="G62" s="35"/>
      <c r="H62" s="35"/>
      <c r="I62" s="35"/>
      <c r="J62" s="35"/>
      <c r="K62" s="41"/>
      <c r="L62" s="41"/>
      <c r="M62" s="41"/>
    </row>
    <row r="63" spans="1:13" x14ac:dyDescent="0.25">
      <c r="A63" s="49" t="s">
        <v>76</v>
      </c>
      <c r="B63" s="49"/>
      <c r="C63" s="38"/>
      <c r="D63" s="38"/>
      <c r="G63" s="35"/>
      <c r="H63" s="35"/>
      <c r="I63" s="35" t="s">
        <v>27</v>
      </c>
      <c r="J63" s="35"/>
      <c r="K63" s="41">
        <f>SUM(K8:K49)</f>
        <v>0.23766558454100006</v>
      </c>
      <c r="L63" s="41"/>
      <c r="M63" s="50">
        <f t="shared" ref="M63" si="2">SUM(M8:M49)</f>
        <v>2.0345821340999999E-2</v>
      </c>
    </row>
    <row r="64" spans="1:13" x14ac:dyDescent="0.25">
      <c r="A64" s="51"/>
      <c r="B64" s="51"/>
      <c r="C64" s="51"/>
      <c r="D64" s="51"/>
      <c r="E64" s="13"/>
      <c r="F64" s="13"/>
      <c r="G64" s="52"/>
      <c r="H64" s="52"/>
      <c r="I64" s="52"/>
      <c r="J64" s="52"/>
      <c r="K64" s="53"/>
      <c r="L64" s="53"/>
      <c r="M64" s="53"/>
    </row>
    <row r="65" spans="1:15" x14ac:dyDescent="0.25">
      <c r="A65" s="38"/>
      <c r="B65" s="38"/>
      <c r="C65" s="38"/>
      <c r="D65" s="38"/>
      <c r="G65" s="35"/>
      <c r="H65" s="35"/>
      <c r="I65" s="35"/>
      <c r="J65" s="35"/>
      <c r="K65" s="48"/>
      <c r="L65" s="48"/>
      <c r="M65" s="48"/>
    </row>
    <row r="66" spans="1:15" x14ac:dyDescent="0.25">
      <c r="A66" s="38"/>
      <c r="B66" s="38"/>
      <c r="C66" s="38"/>
      <c r="D66" s="38"/>
      <c r="G66" s="35"/>
      <c r="H66" s="35"/>
      <c r="I66" s="35"/>
      <c r="J66" s="35"/>
      <c r="K66" s="48"/>
      <c r="L66" s="48"/>
      <c r="M66" s="48"/>
    </row>
    <row r="67" spans="1:15" x14ac:dyDescent="0.25">
      <c r="A67" s="131" t="s">
        <v>48</v>
      </c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87"/>
      <c r="O67" s="87"/>
    </row>
    <row r="68" spans="1:15" x14ac:dyDescent="0.25">
      <c r="A68" s="132" t="s">
        <v>49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88"/>
      <c r="O68" s="88"/>
    </row>
    <row r="69" spans="1:15" x14ac:dyDescent="0.25">
      <c r="A69" s="131" t="s">
        <v>50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87"/>
      <c r="O69" s="87"/>
    </row>
    <row r="70" spans="1:15" x14ac:dyDescent="0.25">
      <c r="A70" s="131" t="s">
        <v>51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87"/>
      <c r="O70" s="87"/>
    </row>
    <row r="71" spans="1:15" x14ac:dyDescent="0.25">
      <c r="A71" s="131" t="s">
        <v>52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87"/>
      <c r="O71" s="87"/>
    </row>
    <row r="72" spans="1:15" x14ac:dyDescent="0.25">
      <c r="A72" s="131" t="s">
        <v>53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87"/>
      <c r="O72" s="87"/>
    </row>
    <row r="73" spans="1:15" x14ac:dyDescent="0.25">
      <c r="A73" s="131" t="s">
        <v>54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87"/>
      <c r="O73" s="87"/>
    </row>
    <row r="74" spans="1:15" x14ac:dyDescent="0.25">
      <c r="A74" s="131" t="s">
        <v>55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87"/>
      <c r="O74" s="87"/>
    </row>
    <row r="75" spans="1:15" x14ac:dyDescent="0.25">
      <c r="A75" s="131" t="s">
        <v>82</v>
      </c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</row>
    <row r="76" spans="1:15" x14ac:dyDescent="0.25">
      <c r="A76" s="38"/>
      <c r="B76" s="38"/>
      <c r="C76" s="38"/>
      <c r="D76" s="38"/>
      <c r="G76" s="35"/>
      <c r="H76" s="35"/>
      <c r="I76" s="35"/>
      <c r="J76" s="35"/>
      <c r="K76" s="48"/>
      <c r="L76" s="48"/>
      <c r="M76" s="48"/>
    </row>
    <row r="77" spans="1:15" x14ac:dyDescent="0.25">
      <c r="A77" s="38"/>
      <c r="B77" s="38"/>
      <c r="C77" s="38"/>
      <c r="D77" s="38"/>
      <c r="G77" s="35"/>
      <c r="H77" s="35"/>
      <c r="I77" s="35"/>
      <c r="J77" s="35"/>
      <c r="K77" s="48"/>
      <c r="L77" s="48"/>
      <c r="M77" s="48"/>
    </row>
    <row r="78" spans="1:15" x14ac:dyDescent="0.25">
      <c r="A78" s="38"/>
      <c r="B78" s="38"/>
      <c r="C78" s="38"/>
      <c r="D78" s="38"/>
      <c r="G78" s="35"/>
      <c r="H78" s="35"/>
      <c r="I78" s="35"/>
      <c r="J78" s="35"/>
      <c r="K78" s="48"/>
      <c r="L78" s="48"/>
      <c r="M78" s="48"/>
    </row>
    <row r="79" spans="1:15" x14ac:dyDescent="0.25">
      <c r="A79" s="38"/>
      <c r="B79" s="38"/>
      <c r="C79" s="38"/>
      <c r="D79" s="38"/>
      <c r="G79" s="35"/>
      <c r="H79" s="35"/>
      <c r="I79" s="35"/>
      <c r="J79" s="35"/>
      <c r="K79" s="48"/>
      <c r="L79" s="48"/>
      <c r="M79" s="48"/>
    </row>
    <row r="80" spans="1:15" x14ac:dyDescent="0.25">
      <c r="A80" s="38"/>
      <c r="B80" s="38"/>
      <c r="C80" s="38"/>
      <c r="D80" s="38"/>
      <c r="G80" s="35"/>
      <c r="H80" s="35"/>
      <c r="I80" s="35"/>
      <c r="J80" s="35"/>
      <c r="K80" s="48"/>
      <c r="L80" s="48"/>
      <c r="M80" s="48"/>
    </row>
    <row r="81" spans="1:13" x14ac:dyDescent="0.25">
      <c r="A81" s="38"/>
      <c r="B81" s="38"/>
      <c r="C81" s="38"/>
      <c r="D81" s="38"/>
      <c r="G81" s="35"/>
      <c r="H81" s="35"/>
      <c r="I81" s="35"/>
      <c r="J81" s="35"/>
      <c r="K81" s="48"/>
      <c r="L81" s="48"/>
      <c r="M81" s="48"/>
    </row>
    <row r="82" spans="1:13" x14ac:dyDescent="0.25">
      <c r="A82" s="38"/>
      <c r="B82" s="38"/>
      <c r="C82" s="38"/>
      <c r="D82" s="38"/>
      <c r="I82" s="35"/>
      <c r="J82" s="35"/>
      <c r="K82" s="48"/>
      <c r="L82" s="48"/>
      <c r="M82" s="48"/>
    </row>
    <row r="83" spans="1:13" x14ac:dyDescent="0.25">
      <c r="A83" s="38"/>
      <c r="B83" s="38"/>
      <c r="C83" s="38"/>
      <c r="D83" s="38"/>
      <c r="I83" s="35"/>
      <c r="J83" s="35"/>
      <c r="K83" s="48"/>
      <c r="L83" s="48"/>
      <c r="M83" s="48"/>
    </row>
    <row r="84" spans="1:13" x14ac:dyDescent="0.25">
      <c r="A84" s="38"/>
      <c r="B84" s="38"/>
      <c r="C84" s="38"/>
      <c r="D84" s="38"/>
      <c r="I84" s="35"/>
      <c r="J84" s="35"/>
      <c r="K84" s="48"/>
      <c r="L84" s="48"/>
      <c r="M84" s="48"/>
    </row>
    <row r="85" spans="1:13" x14ac:dyDescent="0.25">
      <c r="A85" s="38"/>
      <c r="B85" s="38"/>
      <c r="C85" s="38"/>
      <c r="D85" s="38"/>
      <c r="I85" s="35"/>
      <c r="J85" s="35"/>
      <c r="K85" s="48"/>
      <c r="L85" s="48"/>
      <c r="M85" s="48"/>
    </row>
    <row r="86" spans="1:13" x14ac:dyDescent="0.25">
      <c r="A86" s="38"/>
      <c r="B86" s="38"/>
      <c r="C86" s="38"/>
      <c r="D86" s="38"/>
      <c r="I86" s="35"/>
      <c r="J86" s="35"/>
      <c r="K86" s="48"/>
      <c r="L86" s="48"/>
      <c r="M86" s="48"/>
    </row>
    <row r="87" spans="1:13" x14ac:dyDescent="0.25">
      <c r="A87" s="38"/>
      <c r="B87" s="38"/>
      <c r="C87" s="38"/>
      <c r="D87" s="38"/>
      <c r="I87" s="35"/>
      <c r="J87" s="35"/>
      <c r="K87" s="48"/>
      <c r="L87" s="48"/>
      <c r="M87" s="48"/>
    </row>
    <row r="88" spans="1:13" x14ac:dyDescent="0.25">
      <c r="A88" s="38"/>
      <c r="B88" s="38"/>
      <c r="C88" s="38"/>
      <c r="D88" s="38"/>
      <c r="I88" s="35"/>
      <c r="J88" s="35"/>
      <c r="K88" s="48"/>
      <c r="L88" s="48"/>
      <c r="M88" s="48"/>
    </row>
    <row r="89" spans="1:13" x14ac:dyDescent="0.25">
      <c r="A89" s="38"/>
      <c r="B89" s="38"/>
      <c r="C89" s="38"/>
      <c r="D89" s="38"/>
      <c r="I89" s="35"/>
      <c r="J89" s="35"/>
      <c r="K89" s="48"/>
      <c r="L89" s="48"/>
      <c r="M89" s="48"/>
    </row>
    <row r="90" spans="1:13" x14ac:dyDescent="0.25">
      <c r="I90" s="35"/>
      <c r="J90" s="35"/>
    </row>
    <row r="91" spans="1:13" x14ac:dyDescent="0.25">
      <c r="I91" s="35"/>
      <c r="J91" s="35"/>
    </row>
    <row r="92" spans="1:13" x14ac:dyDescent="0.25">
      <c r="I92" s="35"/>
      <c r="J92" s="35"/>
    </row>
    <row r="93" spans="1:13" x14ac:dyDescent="0.25">
      <c r="I93" s="35"/>
      <c r="J93" s="35"/>
    </row>
    <row r="94" spans="1:13" x14ac:dyDescent="0.25">
      <c r="I94" s="35"/>
      <c r="J94" s="35"/>
    </row>
    <row r="95" spans="1:13" x14ac:dyDescent="0.25">
      <c r="I95" s="35"/>
      <c r="J95" s="35"/>
    </row>
    <row r="96" spans="1:13" x14ac:dyDescent="0.25">
      <c r="I96" s="35"/>
      <c r="J96" s="35"/>
    </row>
    <row r="97" spans="9:10" x14ac:dyDescent="0.25">
      <c r="I97" s="35"/>
      <c r="J97" s="35"/>
    </row>
    <row r="98" spans="9:10" x14ac:dyDescent="0.25">
      <c r="I98" s="35"/>
      <c r="J98" s="35"/>
    </row>
    <row r="99" spans="9:10" x14ac:dyDescent="0.25">
      <c r="I99" s="35"/>
      <c r="J99" s="35"/>
    </row>
    <row r="100" spans="9:10" x14ac:dyDescent="0.25">
      <c r="I100" s="35"/>
      <c r="J100" s="35"/>
    </row>
    <row r="101" spans="9:10" x14ac:dyDescent="0.25">
      <c r="I101" s="35"/>
      <c r="J101" s="35"/>
    </row>
    <row r="102" spans="9:10" x14ac:dyDescent="0.25">
      <c r="I102" s="35"/>
      <c r="J102" s="35"/>
    </row>
    <row r="103" spans="9:10" x14ac:dyDescent="0.25">
      <c r="I103" s="35"/>
      <c r="J103" s="35"/>
    </row>
    <row r="104" spans="9:10" x14ac:dyDescent="0.25">
      <c r="I104" s="35"/>
      <c r="J104" s="35"/>
    </row>
    <row r="105" spans="9:10" x14ac:dyDescent="0.25">
      <c r="I105" s="35"/>
      <c r="J105" s="35"/>
    </row>
  </sheetData>
  <mergeCells count="11">
    <mergeCell ref="G5:G6"/>
    <mergeCell ref="I5:I6"/>
    <mergeCell ref="A67:M67"/>
    <mergeCell ref="A68:M68"/>
    <mergeCell ref="A69:M69"/>
    <mergeCell ref="A75:M75"/>
    <mergeCell ref="A70:M70"/>
    <mergeCell ref="A71:M71"/>
    <mergeCell ref="A72:M72"/>
    <mergeCell ref="A73:M73"/>
    <mergeCell ref="A74:M74"/>
  </mergeCells>
  <printOptions horizontalCentered="1"/>
  <pageMargins left="0.5" right="0.5" top="0.75" bottom="0.5" header="0.3" footer="0.3"/>
  <pageSetup scale="66" fitToHeight="2" orientation="portrait" horizontalDpi="1200" verticalDpi="1200" r:id="rId1"/>
  <headerFooter scaleWithDoc="0">
    <oddHeader>&amp;C&amp;"-,Bold"&amp;14Account 352 Curve Fitting&amp;RExhibit DJG-6
Page &amp;P of 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2507A-2050-4243-816D-31825A98D026}">
  <sheetPr>
    <tabColor theme="3" tint="0.39997558519241921"/>
    <pageSetUpPr fitToPage="1"/>
  </sheetPr>
  <dimension ref="A1:AC122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21" customWidth="1"/>
    <col min="2" max="2" width="2.7109375" style="21" customWidth="1"/>
    <col min="3" max="3" width="15.42578125" style="21" customWidth="1"/>
    <col min="4" max="4" width="2.7109375" style="21" customWidth="1"/>
    <col min="5" max="5" width="13.7109375" style="6" customWidth="1"/>
    <col min="6" max="6" width="2.7109375" style="6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4"/>
      <c r="B1" s="34"/>
      <c r="C1" s="34"/>
      <c r="D1" s="34"/>
      <c r="E1" s="13"/>
      <c r="F1" s="13"/>
      <c r="G1" s="19"/>
      <c r="H1" s="19"/>
      <c r="I1" s="19"/>
      <c r="J1" s="19"/>
      <c r="K1" s="19"/>
      <c r="L1" s="19"/>
      <c r="M1" s="19"/>
    </row>
    <row r="3" spans="1:29" x14ac:dyDescent="0.25">
      <c r="A3" s="14" t="s">
        <v>17</v>
      </c>
      <c r="B3" s="14"/>
      <c r="C3" s="14" t="s">
        <v>18</v>
      </c>
      <c r="D3" s="14"/>
      <c r="E3" s="35" t="s">
        <v>19</v>
      </c>
      <c r="F3" s="35"/>
      <c r="G3" s="14" t="s">
        <v>20</v>
      </c>
      <c r="H3" s="14"/>
      <c r="I3" s="14" t="s">
        <v>21</v>
      </c>
      <c r="J3" s="14"/>
      <c r="K3" s="14" t="s">
        <v>22</v>
      </c>
      <c r="L3" s="14"/>
      <c r="M3" s="14" t="s">
        <v>23</v>
      </c>
    </row>
    <row r="5" spans="1:29" x14ac:dyDescent="0.25">
      <c r="A5" s="4" t="s">
        <v>40</v>
      </c>
      <c r="B5" s="4"/>
      <c r="C5" s="4" t="s">
        <v>41</v>
      </c>
      <c r="D5" s="4"/>
      <c r="E5" s="36" t="s">
        <v>42</v>
      </c>
      <c r="F5" s="36"/>
      <c r="G5" s="133" t="s">
        <v>147</v>
      </c>
      <c r="H5" s="4"/>
      <c r="I5" s="135" t="s">
        <v>148</v>
      </c>
      <c r="J5" s="4"/>
      <c r="K5" s="4" t="s">
        <v>142</v>
      </c>
      <c r="L5" s="4"/>
      <c r="M5" s="4" t="s">
        <v>143</v>
      </c>
    </row>
    <row r="6" spans="1:29" x14ac:dyDescent="0.25">
      <c r="A6" s="8" t="s">
        <v>43</v>
      </c>
      <c r="B6" s="4"/>
      <c r="C6" s="8" t="s">
        <v>44</v>
      </c>
      <c r="D6" s="4"/>
      <c r="E6" s="37" t="s">
        <v>45</v>
      </c>
      <c r="F6" s="36"/>
      <c r="G6" s="134"/>
      <c r="H6" s="4"/>
      <c r="I6" s="127"/>
      <c r="J6" s="4"/>
      <c r="K6" s="8" t="s">
        <v>46</v>
      </c>
      <c r="L6" s="4"/>
      <c r="M6" s="8" t="s">
        <v>46</v>
      </c>
    </row>
    <row r="7" spans="1:29" x14ac:dyDescent="0.25">
      <c r="A7" s="14"/>
      <c r="B7" s="14"/>
      <c r="C7" s="14"/>
      <c r="D7" s="14"/>
      <c r="E7" s="35"/>
      <c r="F7" s="35"/>
      <c r="G7" s="14"/>
      <c r="H7" s="14"/>
      <c r="I7" s="14"/>
      <c r="J7" s="14"/>
      <c r="K7" s="14"/>
      <c r="L7" s="14"/>
      <c r="M7" s="14"/>
    </row>
    <row r="8" spans="1:29" x14ac:dyDescent="0.25">
      <c r="A8" s="38">
        <v>0</v>
      </c>
      <c r="B8" s="38"/>
      <c r="C8" s="39">
        <v>548107360</v>
      </c>
      <c r="D8" s="7"/>
      <c r="E8" s="40">
        <v>1</v>
      </c>
      <c r="F8" s="40"/>
      <c r="G8" s="40">
        <v>1</v>
      </c>
      <c r="H8" s="40"/>
      <c r="I8" s="40">
        <v>1</v>
      </c>
      <c r="J8" s="40"/>
      <c r="K8" s="41">
        <f>(G8-E8)^2</f>
        <v>0</v>
      </c>
      <c r="L8" s="41"/>
      <c r="M8" s="41">
        <f>(I8-E8)^2</f>
        <v>0</v>
      </c>
      <c r="N8" s="54">
        <f>C8*0.01</f>
        <v>5481073.6000000006</v>
      </c>
      <c r="AB8">
        <v>63</v>
      </c>
      <c r="AC8">
        <v>0</v>
      </c>
    </row>
    <row r="9" spans="1:29" x14ac:dyDescent="0.25">
      <c r="A9" s="38">
        <v>0.5</v>
      </c>
      <c r="B9" s="38"/>
      <c r="C9" s="39">
        <v>551590514</v>
      </c>
      <c r="D9" s="7"/>
      <c r="E9" s="40">
        <v>0.99950000000000006</v>
      </c>
      <c r="F9" s="40"/>
      <c r="G9" s="40">
        <v>0.999448</v>
      </c>
      <c r="H9" s="40"/>
      <c r="I9" s="40">
        <v>0.99952399999999997</v>
      </c>
      <c r="J9" s="40"/>
      <c r="K9" s="41">
        <f t="shared" ref="K9:K55" si="0">(G9-E9)^2</f>
        <v>2.7040000000054083E-9</v>
      </c>
      <c r="L9" s="41"/>
      <c r="M9" s="41">
        <f t="shared" ref="M9:M55" si="1">(I9-E9)^2</f>
        <v>5.7599999999582302E-10</v>
      </c>
      <c r="AB9">
        <v>63</v>
      </c>
      <c r="AC9">
        <v>1</v>
      </c>
    </row>
    <row r="10" spans="1:29" x14ac:dyDescent="0.25">
      <c r="A10" s="38">
        <v>1.5</v>
      </c>
      <c r="B10" s="38"/>
      <c r="C10" s="39">
        <v>547317814</v>
      </c>
      <c r="D10" s="7"/>
      <c r="E10" s="40">
        <v>0.99560000000000004</v>
      </c>
      <c r="F10" s="40"/>
      <c r="G10" s="40">
        <v>0.99827500000000002</v>
      </c>
      <c r="H10" s="40"/>
      <c r="I10" s="40">
        <v>0.99852300000000005</v>
      </c>
      <c r="J10" s="40"/>
      <c r="K10" s="41">
        <f t="shared" si="0"/>
        <v>7.1556249999999091E-6</v>
      </c>
      <c r="L10" s="41"/>
      <c r="M10" s="41">
        <f t="shared" si="1"/>
        <v>8.5439290000000515E-6</v>
      </c>
    </row>
    <row r="11" spans="1:29" x14ac:dyDescent="0.25">
      <c r="A11" s="38">
        <v>2.5</v>
      </c>
      <c r="B11" s="38"/>
      <c r="C11" s="39">
        <v>524865288</v>
      </c>
      <c r="D11" s="7"/>
      <c r="E11" s="40">
        <v>0.99170000000000003</v>
      </c>
      <c r="F11" s="40"/>
      <c r="G11" s="40">
        <v>0.99700100000000003</v>
      </c>
      <c r="H11" s="40"/>
      <c r="I11" s="40">
        <v>0.99744900000000003</v>
      </c>
      <c r="J11" s="40"/>
      <c r="K11" s="41">
        <f t="shared" si="0"/>
        <v>2.8100601000000003E-5</v>
      </c>
      <c r="L11" s="41"/>
      <c r="M11" s="41">
        <f t="shared" si="1"/>
        <v>3.3051001000000049E-5</v>
      </c>
    </row>
    <row r="12" spans="1:29" x14ac:dyDescent="0.25">
      <c r="A12" s="38">
        <v>3.5</v>
      </c>
      <c r="B12" s="38"/>
      <c r="C12" s="39">
        <v>516295138</v>
      </c>
      <c r="D12" s="7"/>
      <c r="E12" s="40">
        <v>0.98930000000000007</v>
      </c>
      <c r="F12" s="40"/>
      <c r="G12" s="40">
        <v>0.99561900000000003</v>
      </c>
      <c r="H12" s="40"/>
      <c r="I12" s="40">
        <v>0.99629999999999996</v>
      </c>
      <c r="J12" s="40"/>
      <c r="K12" s="41">
        <f t="shared" si="0"/>
        <v>3.9929760999999538E-5</v>
      </c>
      <c r="L12" s="41"/>
      <c r="M12" s="41">
        <f t="shared" si="1"/>
        <v>4.8999999999998535E-5</v>
      </c>
    </row>
    <row r="13" spans="1:29" x14ac:dyDescent="0.25">
      <c r="A13" s="38">
        <v>4.5</v>
      </c>
      <c r="B13" s="38"/>
      <c r="C13" s="39">
        <v>503400605</v>
      </c>
      <c r="D13" s="7"/>
      <c r="E13" s="40">
        <v>0.98629999999999995</v>
      </c>
      <c r="F13" s="40"/>
      <c r="G13" s="40">
        <v>0.99412100000000003</v>
      </c>
      <c r="H13" s="40"/>
      <c r="I13" s="40">
        <v>0.99506300000000003</v>
      </c>
      <c r="J13" s="40"/>
      <c r="K13" s="41">
        <f t="shared" si="0"/>
        <v>6.1168041000001213E-5</v>
      </c>
      <c r="L13" s="41"/>
      <c r="M13" s="41">
        <f t="shared" si="1"/>
        <v>7.6790169000001332E-5</v>
      </c>
    </row>
    <row r="14" spans="1:29" x14ac:dyDescent="0.25">
      <c r="A14" s="38">
        <v>5.5</v>
      </c>
      <c r="B14" s="38"/>
      <c r="C14" s="39">
        <v>446768329</v>
      </c>
      <c r="D14" s="7"/>
      <c r="E14" s="40">
        <v>0.98439999999999994</v>
      </c>
      <c r="F14" s="40"/>
      <c r="G14" s="40">
        <v>0.99249699999999996</v>
      </c>
      <c r="H14" s="40"/>
      <c r="I14" s="40">
        <v>0.99373699999999998</v>
      </c>
      <c r="J14" s="40"/>
      <c r="K14" s="41">
        <f t="shared" si="0"/>
        <v>6.5561409000000336E-5</v>
      </c>
      <c r="L14" s="41"/>
      <c r="M14" s="41">
        <f t="shared" si="1"/>
        <v>8.7179569000000735E-5</v>
      </c>
    </row>
    <row r="15" spans="1:29" x14ac:dyDescent="0.25">
      <c r="A15" s="38">
        <v>6.5</v>
      </c>
      <c r="B15" s="38"/>
      <c r="C15" s="39">
        <v>444699690</v>
      </c>
      <c r="D15" s="7"/>
      <c r="E15" s="40">
        <v>0.98060000000000003</v>
      </c>
      <c r="F15" s="40"/>
      <c r="G15" s="40">
        <v>0.99073800000000001</v>
      </c>
      <c r="H15" s="40"/>
      <c r="I15" s="40">
        <v>0.99231899999999995</v>
      </c>
      <c r="J15" s="40"/>
      <c r="K15" s="41">
        <f t="shared" si="0"/>
        <v>1.0277904399999961E-4</v>
      </c>
      <c r="L15" s="41"/>
      <c r="M15" s="41">
        <f t="shared" si="1"/>
        <v>1.3733496099999822E-4</v>
      </c>
    </row>
    <row r="16" spans="1:29" x14ac:dyDescent="0.25">
      <c r="A16" s="38">
        <v>7.5</v>
      </c>
      <c r="B16" s="38"/>
      <c r="C16" s="39">
        <v>431233950</v>
      </c>
      <c r="D16" s="7"/>
      <c r="E16" s="40">
        <v>0.97699999999999998</v>
      </c>
      <c r="F16" s="40"/>
      <c r="G16" s="40">
        <v>0.98883299999999996</v>
      </c>
      <c r="H16" s="40"/>
      <c r="I16" s="40">
        <v>0.99080000000000001</v>
      </c>
      <c r="J16" s="40"/>
      <c r="K16" s="41">
        <f t="shared" si="0"/>
        <v>1.4001988899999958E-4</v>
      </c>
      <c r="L16" s="41"/>
      <c r="M16" s="41">
        <f t="shared" si="1"/>
        <v>1.9044000000000095E-4</v>
      </c>
    </row>
    <row r="17" spans="1:13" x14ac:dyDescent="0.25">
      <c r="A17" s="38">
        <v>8.5</v>
      </c>
      <c r="B17" s="38"/>
      <c r="C17" s="39">
        <v>427163347</v>
      </c>
      <c r="D17" s="7"/>
      <c r="E17" s="40">
        <v>0.97329999999999994</v>
      </c>
      <c r="F17" s="40"/>
      <c r="G17" s="40">
        <v>0.98677199999999998</v>
      </c>
      <c r="H17" s="40"/>
      <c r="I17" s="40">
        <v>0.98916800000000005</v>
      </c>
      <c r="J17" s="40"/>
      <c r="K17" s="41">
        <f t="shared" si="0"/>
        <v>1.8149478400000108E-4</v>
      </c>
      <c r="L17" s="41"/>
      <c r="M17" s="41">
        <f t="shared" si="1"/>
        <v>2.5179342400000329E-4</v>
      </c>
    </row>
    <row r="18" spans="1:13" x14ac:dyDescent="0.25">
      <c r="A18" s="38">
        <v>9.5</v>
      </c>
      <c r="B18" s="38"/>
      <c r="C18" s="39">
        <v>412906956</v>
      </c>
      <c r="D18" s="7"/>
      <c r="E18" s="40">
        <v>0.96939999999999993</v>
      </c>
      <c r="F18" s="40"/>
      <c r="G18" s="40">
        <v>0.98454399999999997</v>
      </c>
      <c r="H18" s="40"/>
      <c r="I18" s="40">
        <v>0.987425</v>
      </c>
      <c r="J18" s="40"/>
      <c r="K18" s="41">
        <f t="shared" si="0"/>
        <v>2.2934073600000139E-4</v>
      </c>
      <c r="L18" s="41"/>
      <c r="M18" s="41">
        <f t="shared" si="1"/>
        <v>3.2490062500000247E-4</v>
      </c>
    </row>
    <row r="19" spans="1:13" x14ac:dyDescent="0.25">
      <c r="A19" s="38">
        <v>10.5</v>
      </c>
      <c r="B19" s="38"/>
      <c r="C19" s="39">
        <v>407515490</v>
      </c>
      <c r="D19" s="7"/>
      <c r="E19" s="40">
        <v>0.96730000000000005</v>
      </c>
      <c r="F19" s="40"/>
      <c r="G19" s="40">
        <v>0.98213499999999998</v>
      </c>
      <c r="H19" s="40"/>
      <c r="I19" s="40">
        <v>0.98556200000000005</v>
      </c>
      <c r="J19" s="40"/>
      <c r="K19" s="41">
        <f t="shared" si="0"/>
        <v>2.2007722499999796E-4</v>
      </c>
      <c r="L19" s="41"/>
      <c r="M19" s="41">
        <f t="shared" si="1"/>
        <v>3.33500644E-4</v>
      </c>
    </row>
    <row r="20" spans="1:13" x14ac:dyDescent="0.25">
      <c r="A20" s="38">
        <v>11.5</v>
      </c>
      <c r="B20" s="38"/>
      <c r="C20" s="39">
        <v>403028137</v>
      </c>
      <c r="D20" s="7"/>
      <c r="E20" s="40">
        <v>0.96540000000000004</v>
      </c>
      <c r="F20" s="40"/>
      <c r="G20" s="40">
        <v>0.97953500000000004</v>
      </c>
      <c r="H20" s="40"/>
      <c r="I20" s="40">
        <v>0.98356600000000005</v>
      </c>
      <c r="J20" s="40"/>
      <c r="K20" s="41">
        <f t="shared" si="0"/>
        <v>1.9979822500000024E-4</v>
      </c>
      <c r="L20" s="41"/>
      <c r="M20" s="41">
        <f t="shared" si="1"/>
        <v>3.3000355600000059E-4</v>
      </c>
    </row>
    <row r="21" spans="1:13" x14ac:dyDescent="0.25">
      <c r="A21" s="38">
        <v>12.5</v>
      </c>
      <c r="B21" s="38"/>
      <c r="C21" s="39">
        <v>391324346</v>
      </c>
      <c r="D21" s="7"/>
      <c r="E21" s="40">
        <v>0.96340000000000003</v>
      </c>
      <c r="F21" s="40"/>
      <c r="G21" s="40">
        <v>0.97672800000000004</v>
      </c>
      <c r="H21" s="40"/>
      <c r="I21" s="40">
        <v>0.98143199999999997</v>
      </c>
      <c r="J21" s="40"/>
      <c r="K21" s="41">
        <f t="shared" si="0"/>
        <v>1.7763558400000018E-4</v>
      </c>
      <c r="L21" s="41"/>
      <c r="M21" s="41">
        <f t="shared" si="1"/>
        <v>3.2515302399999774E-4</v>
      </c>
    </row>
    <row r="22" spans="1:13" x14ac:dyDescent="0.25">
      <c r="A22" s="38">
        <v>13.5</v>
      </c>
      <c r="B22" s="38"/>
      <c r="C22" s="39">
        <v>335483027</v>
      </c>
      <c r="D22" s="7"/>
      <c r="E22" s="40">
        <v>0.96019999999999994</v>
      </c>
      <c r="F22" s="40"/>
      <c r="G22" s="40">
        <v>0.97370199999999996</v>
      </c>
      <c r="H22" s="40"/>
      <c r="I22" s="40">
        <v>0.979155</v>
      </c>
      <c r="J22" s="40"/>
      <c r="K22" s="41">
        <f t="shared" si="0"/>
        <v>1.8230400400000039E-4</v>
      </c>
      <c r="L22" s="41"/>
      <c r="M22" s="41">
        <f t="shared" si="1"/>
        <v>3.5929202500000211E-4</v>
      </c>
    </row>
    <row r="23" spans="1:13" x14ac:dyDescent="0.25">
      <c r="A23" s="38">
        <v>14.5</v>
      </c>
      <c r="B23" s="38"/>
      <c r="C23" s="39">
        <v>315471448</v>
      </c>
      <c r="D23" s="7"/>
      <c r="E23" s="40">
        <v>0.9587</v>
      </c>
      <c r="F23" s="40"/>
      <c r="G23" s="40">
        <v>0.97044299999999994</v>
      </c>
      <c r="H23" s="40"/>
      <c r="I23" s="40">
        <v>0.97672800000000004</v>
      </c>
      <c r="J23" s="40"/>
      <c r="K23" s="41">
        <f t="shared" si="0"/>
        <v>1.3789804899999879E-4</v>
      </c>
      <c r="L23" s="41"/>
      <c r="M23" s="41">
        <f t="shared" si="1"/>
        <v>3.2500878400000159E-4</v>
      </c>
    </row>
    <row r="24" spans="1:13" x14ac:dyDescent="0.25">
      <c r="A24" s="38">
        <v>15.5</v>
      </c>
      <c r="B24" s="38"/>
      <c r="C24" s="39">
        <v>265790552</v>
      </c>
      <c r="D24" s="7"/>
      <c r="E24" s="40">
        <v>0.95719999999999994</v>
      </c>
      <c r="F24" s="40"/>
      <c r="G24" s="40">
        <v>0.96693399999999996</v>
      </c>
      <c r="H24" s="40"/>
      <c r="I24" s="40">
        <v>0.97412799999999999</v>
      </c>
      <c r="J24" s="40"/>
      <c r="K24" s="41">
        <f t="shared" si="0"/>
        <v>9.4750756000000394E-5</v>
      </c>
      <c r="L24" s="41"/>
      <c r="M24" s="41">
        <f t="shared" si="1"/>
        <v>2.8655718400000181E-4</v>
      </c>
    </row>
    <row r="25" spans="1:13" x14ac:dyDescent="0.25">
      <c r="A25" s="38">
        <v>16.5</v>
      </c>
      <c r="B25" s="38"/>
      <c r="C25" s="39">
        <v>222631326</v>
      </c>
      <c r="D25" s="7"/>
      <c r="E25" s="40">
        <v>0.95379999999999998</v>
      </c>
      <c r="F25" s="40"/>
      <c r="G25" s="40">
        <v>0.96316100000000004</v>
      </c>
      <c r="H25" s="40"/>
      <c r="I25" s="40">
        <v>0.97135899999999997</v>
      </c>
      <c r="J25" s="40"/>
      <c r="K25" s="41">
        <f t="shared" si="0"/>
        <v>8.7628321000001193E-5</v>
      </c>
      <c r="L25" s="41"/>
      <c r="M25" s="41">
        <f t="shared" si="1"/>
        <v>3.0831848099999968E-4</v>
      </c>
    </row>
    <row r="26" spans="1:13" x14ac:dyDescent="0.25">
      <c r="A26" s="38">
        <v>17.5</v>
      </c>
      <c r="B26" s="38"/>
      <c r="C26" s="39">
        <v>220395286</v>
      </c>
      <c r="D26" s="7"/>
      <c r="E26" s="40">
        <v>0.95129999999999992</v>
      </c>
      <c r="F26" s="40"/>
      <c r="G26" s="40">
        <v>0.95910600000000001</v>
      </c>
      <c r="H26" s="40"/>
      <c r="I26" s="40">
        <v>0.96841200000000005</v>
      </c>
      <c r="J26" s="40"/>
      <c r="K26" s="41">
        <f t="shared" si="0"/>
        <v>6.0933636000001417E-5</v>
      </c>
      <c r="L26" s="41"/>
      <c r="M26" s="41">
        <f t="shared" si="1"/>
        <v>2.9282054400000434E-4</v>
      </c>
    </row>
    <row r="27" spans="1:13" x14ac:dyDescent="0.25">
      <c r="A27" s="38">
        <v>18.5</v>
      </c>
      <c r="B27" s="38"/>
      <c r="C27" s="39">
        <v>176059453</v>
      </c>
      <c r="D27" s="7"/>
      <c r="E27" s="40">
        <v>0.94769999999999999</v>
      </c>
      <c r="F27" s="40"/>
      <c r="G27" s="40">
        <v>0.95475500000000002</v>
      </c>
      <c r="H27" s="40"/>
      <c r="I27" s="40">
        <v>0.96527300000000005</v>
      </c>
      <c r="J27" s="40"/>
      <c r="K27" s="41">
        <f t="shared" si="0"/>
        <v>4.9773025000000475E-5</v>
      </c>
      <c r="L27" s="41"/>
      <c r="M27" s="41">
        <f t="shared" si="1"/>
        <v>3.0881032900000212E-4</v>
      </c>
    </row>
    <row r="28" spans="1:13" x14ac:dyDescent="0.25">
      <c r="A28" s="38">
        <v>19.5</v>
      </c>
      <c r="B28" s="38"/>
      <c r="C28" s="39">
        <v>163896040</v>
      </c>
      <c r="D28" s="7"/>
      <c r="E28" s="40">
        <v>0.94689999999999996</v>
      </c>
      <c r="F28" s="40"/>
      <c r="G28" s="40">
        <v>0.95008800000000004</v>
      </c>
      <c r="H28" s="40"/>
      <c r="I28" s="40">
        <v>0.96192500000000003</v>
      </c>
      <c r="J28" s="40"/>
      <c r="K28" s="41">
        <f t="shared" si="0"/>
        <v>1.0163344000000508E-5</v>
      </c>
      <c r="L28" s="41"/>
      <c r="M28" s="41">
        <f t="shared" si="1"/>
        <v>2.2575062500000199E-4</v>
      </c>
    </row>
    <row r="29" spans="1:13" x14ac:dyDescent="0.25">
      <c r="A29" s="38">
        <v>20.5</v>
      </c>
      <c r="B29" s="38"/>
      <c r="C29" s="39">
        <v>143442988</v>
      </c>
      <c r="D29" s="7"/>
      <c r="E29" s="40">
        <v>0.94519999999999993</v>
      </c>
      <c r="F29" s="40"/>
      <c r="G29" s="40">
        <v>0.94508800000000004</v>
      </c>
      <c r="H29" s="40"/>
      <c r="I29" s="40">
        <v>0.95836900000000003</v>
      </c>
      <c r="J29" s="40"/>
      <c r="K29" s="41">
        <f t="shared" si="0"/>
        <v>1.2543999999975353E-8</v>
      </c>
      <c r="L29" s="41"/>
      <c r="M29" s="41">
        <f t="shared" si="1"/>
        <v>1.7342256100000256E-4</v>
      </c>
    </row>
    <row r="30" spans="1:13" x14ac:dyDescent="0.25">
      <c r="A30" s="38">
        <v>21.5</v>
      </c>
      <c r="B30" s="38"/>
      <c r="C30" s="39">
        <v>138400028</v>
      </c>
      <c r="D30" s="7"/>
      <c r="E30" s="40">
        <v>0.94079999999999997</v>
      </c>
      <c r="F30" s="40"/>
      <c r="G30" s="40">
        <v>0.93973700000000004</v>
      </c>
      <c r="H30" s="40"/>
      <c r="I30" s="40">
        <v>0.954596</v>
      </c>
      <c r="J30" s="40"/>
      <c r="K30" s="41">
        <f t="shared" si="0"/>
        <v>1.1299689999998407E-6</v>
      </c>
      <c r="L30" s="41"/>
      <c r="M30" s="41">
        <f t="shared" si="1"/>
        <v>1.9032961600000083E-4</v>
      </c>
    </row>
    <row r="31" spans="1:13" x14ac:dyDescent="0.25">
      <c r="A31" s="38">
        <v>22.5</v>
      </c>
      <c r="B31" s="38"/>
      <c r="C31" s="39">
        <v>124639927</v>
      </c>
      <c r="D31" s="7"/>
      <c r="E31" s="40">
        <v>0.93819999999999992</v>
      </c>
      <c r="F31" s="40"/>
      <c r="G31" s="40">
        <v>0.93401599999999996</v>
      </c>
      <c r="H31" s="40"/>
      <c r="I31" s="40">
        <v>0.95057899999999995</v>
      </c>
      <c r="J31" s="40"/>
      <c r="K31" s="41">
        <f t="shared" si="0"/>
        <v>1.7505855999999713E-5</v>
      </c>
      <c r="L31" s="41"/>
      <c r="M31" s="41">
        <f t="shared" si="1"/>
        <v>1.5323964100000072E-4</v>
      </c>
    </row>
    <row r="32" spans="1:13" x14ac:dyDescent="0.25">
      <c r="A32" s="38">
        <v>23.5</v>
      </c>
      <c r="B32" s="38"/>
      <c r="C32" s="39">
        <v>114902959</v>
      </c>
      <c r="D32" s="7"/>
      <c r="E32" s="40">
        <v>0.93620000000000003</v>
      </c>
      <c r="F32" s="40"/>
      <c r="G32" s="40">
        <v>0.92790499999999998</v>
      </c>
      <c r="H32" s="40"/>
      <c r="I32" s="40">
        <v>0.94631600000000005</v>
      </c>
      <c r="J32" s="40"/>
      <c r="K32" s="41">
        <f t="shared" si="0"/>
        <v>6.8807025000000869E-5</v>
      </c>
      <c r="L32" s="41"/>
      <c r="M32" s="41">
        <f t="shared" si="1"/>
        <v>1.0233345600000028E-4</v>
      </c>
    </row>
    <row r="33" spans="1:13" x14ac:dyDescent="0.25">
      <c r="A33" s="38">
        <v>24.5</v>
      </c>
      <c r="B33" s="38"/>
      <c r="C33" s="39">
        <v>104636584</v>
      </c>
      <c r="D33" s="7"/>
      <c r="E33" s="40">
        <v>0.93340000000000001</v>
      </c>
      <c r="F33" s="40"/>
      <c r="G33" s="40">
        <v>0.92138399999999998</v>
      </c>
      <c r="H33" s="40"/>
      <c r="I33" s="40">
        <v>0.941801</v>
      </c>
      <c r="J33" s="40"/>
      <c r="K33" s="41">
        <f t="shared" si="0"/>
        <v>1.4438425600000064E-4</v>
      </c>
      <c r="L33" s="41"/>
      <c r="M33" s="41">
        <f t="shared" si="1"/>
        <v>7.0576800999999859E-5</v>
      </c>
    </row>
    <row r="34" spans="1:13" x14ac:dyDescent="0.25">
      <c r="A34" s="38">
        <v>25.5</v>
      </c>
      <c r="B34" s="38"/>
      <c r="C34" s="39">
        <v>98139952</v>
      </c>
      <c r="D34" s="7"/>
      <c r="E34" s="40">
        <v>0.92980000000000007</v>
      </c>
      <c r="F34" s="40"/>
      <c r="G34" s="40">
        <v>0.91443300000000005</v>
      </c>
      <c r="H34" s="40"/>
      <c r="I34" s="40">
        <v>0.93702099999999999</v>
      </c>
      <c r="J34" s="40"/>
      <c r="K34" s="41">
        <f t="shared" si="0"/>
        <v>2.3614468900000059E-4</v>
      </c>
      <c r="L34" s="41"/>
      <c r="M34" s="41">
        <f t="shared" si="1"/>
        <v>5.2142840999998872E-5</v>
      </c>
    </row>
    <row r="35" spans="1:13" x14ac:dyDescent="0.25">
      <c r="A35" s="38">
        <v>26.5</v>
      </c>
      <c r="B35" s="38"/>
      <c r="C35" s="39">
        <v>88290810</v>
      </c>
      <c r="D35" s="7"/>
      <c r="E35" s="40">
        <v>0.92709999999999992</v>
      </c>
      <c r="F35" s="40"/>
      <c r="G35" s="40">
        <v>0.90702899999999997</v>
      </c>
      <c r="H35" s="40"/>
      <c r="I35" s="40">
        <v>0.93194299999999997</v>
      </c>
      <c r="J35" s="40"/>
      <c r="K35" s="41">
        <f t="shared" si="0"/>
        <v>4.0284504099999798E-4</v>
      </c>
      <c r="L35" s="41"/>
      <c r="M35" s="41">
        <f t="shared" si="1"/>
        <v>2.3454649000000405E-5</v>
      </c>
    </row>
    <row r="36" spans="1:13" x14ac:dyDescent="0.25">
      <c r="A36" s="38">
        <v>27.5</v>
      </c>
      <c r="B36" s="38"/>
      <c r="C36" s="39">
        <v>90040596</v>
      </c>
      <c r="D36" s="7"/>
      <c r="E36" s="40">
        <v>0.92370000000000008</v>
      </c>
      <c r="F36" s="40"/>
      <c r="G36" s="40">
        <v>0.89915199999999995</v>
      </c>
      <c r="H36" s="40"/>
      <c r="I36" s="40">
        <v>0.92657800000000001</v>
      </c>
      <c r="J36" s="40"/>
      <c r="K36" s="41">
        <f t="shared" si="0"/>
        <v>6.0260430400000612E-4</v>
      </c>
      <c r="L36" s="41"/>
      <c r="M36" s="41">
        <f t="shared" si="1"/>
        <v>8.2828839999996319E-6</v>
      </c>
    </row>
    <row r="37" spans="1:13" x14ac:dyDescent="0.25">
      <c r="A37" s="38">
        <v>28.5</v>
      </c>
      <c r="B37" s="38"/>
      <c r="C37" s="39">
        <v>89927066</v>
      </c>
      <c r="D37" s="7"/>
      <c r="E37" s="40">
        <v>0.92069999999999996</v>
      </c>
      <c r="F37" s="40"/>
      <c r="G37" s="40">
        <v>0.89077700000000004</v>
      </c>
      <c r="H37" s="40"/>
      <c r="I37" s="40">
        <v>0.92091199999999995</v>
      </c>
      <c r="J37" s="40"/>
      <c r="K37" s="41">
        <f t="shared" si="0"/>
        <v>8.9538592899999537E-4</v>
      </c>
      <c r="L37" s="41"/>
      <c r="M37" s="41">
        <f t="shared" si="1"/>
        <v>4.4943999999995747E-8</v>
      </c>
    </row>
    <row r="38" spans="1:13" x14ac:dyDescent="0.25">
      <c r="A38" s="38">
        <v>29.5</v>
      </c>
      <c r="B38" s="38"/>
      <c r="C38" s="39">
        <v>83062194</v>
      </c>
      <c r="D38" s="7"/>
      <c r="E38" s="40">
        <v>0.91749999999999998</v>
      </c>
      <c r="F38" s="40"/>
      <c r="G38" s="40">
        <v>0.88188299999999997</v>
      </c>
      <c r="H38" s="40"/>
      <c r="I38" s="40">
        <v>0.91491999999999996</v>
      </c>
      <c r="J38" s="40"/>
      <c r="K38" s="41">
        <f t="shared" si="0"/>
        <v>1.2685706890000006E-3</v>
      </c>
      <c r="L38" s="41"/>
      <c r="M38" s="41">
        <f t="shared" si="1"/>
        <v>6.6564000000001376E-6</v>
      </c>
    </row>
    <row r="39" spans="1:13" x14ac:dyDescent="0.25">
      <c r="A39" s="38">
        <v>30.5</v>
      </c>
      <c r="B39" s="38"/>
      <c r="C39" s="39">
        <v>81544435</v>
      </c>
      <c r="D39" s="7"/>
      <c r="E39" s="40">
        <v>0.91110000000000002</v>
      </c>
      <c r="F39" s="40"/>
      <c r="G39" s="40">
        <v>0.87244299999999997</v>
      </c>
      <c r="H39" s="40"/>
      <c r="I39" s="40">
        <v>0.90858499999999998</v>
      </c>
      <c r="J39" s="40"/>
      <c r="K39" s="41">
        <f t="shared" si="0"/>
        <v>1.494363649000004E-3</v>
      </c>
      <c r="L39" s="41"/>
      <c r="M39" s="41">
        <f t="shared" si="1"/>
        <v>6.3252250000002262E-6</v>
      </c>
    </row>
    <row r="40" spans="1:13" x14ac:dyDescent="0.25">
      <c r="A40" s="38">
        <v>31.5</v>
      </c>
      <c r="B40" s="38"/>
      <c r="C40" s="39">
        <v>73542974</v>
      </c>
      <c r="D40" s="7"/>
      <c r="E40" s="40">
        <v>0.90439999999999998</v>
      </c>
      <c r="F40" s="40"/>
      <c r="G40" s="40">
        <v>0.86243300000000001</v>
      </c>
      <c r="H40" s="40"/>
      <c r="I40" s="40">
        <v>0.90190999999999999</v>
      </c>
      <c r="J40" s="40"/>
      <c r="K40" s="41">
        <f t="shared" si="0"/>
        <v>1.7612290889999981E-3</v>
      </c>
      <c r="L40" s="41"/>
      <c r="M40" s="41">
        <f t="shared" si="1"/>
        <v>6.2000999999999612E-6</v>
      </c>
    </row>
    <row r="41" spans="1:13" x14ac:dyDescent="0.25">
      <c r="A41" s="38">
        <v>32.5</v>
      </c>
      <c r="B41" s="38"/>
      <c r="C41" s="39">
        <v>71623935</v>
      </c>
      <c r="D41" s="7"/>
      <c r="E41" s="40">
        <v>0.89549999999999996</v>
      </c>
      <c r="F41" s="40"/>
      <c r="G41" s="40">
        <v>0.851827</v>
      </c>
      <c r="H41" s="40"/>
      <c r="I41" s="40">
        <v>0.89488199999999996</v>
      </c>
      <c r="J41" s="40"/>
      <c r="K41" s="41">
        <f t="shared" si="0"/>
        <v>1.9073309289999968E-3</v>
      </c>
      <c r="L41" s="41"/>
      <c r="M41" s="41">
        <f t="shared" si="1"/>
        <v>3.8192400000000918E-7</v>
      </c>
    </row>
    <row r="42" spans="1:13" x14ac:dyDescent="0.25">
      <c r="A42" s="38">
        <v>33.5</v>
      </c>
      <c r="B42" s="38"/>
      <c r="C42" s="39">
        <v>69688073</v>
      </c>
      <c r="D42" s="7"/>
      <c r="E42" s="40">
        <v>0.88529999999999998</v>
      </c>
      <c r="F42" s="40"/>
      <c r="G42" s="40">
        <v>0.84059700000000004</v>
      </c>
      <c r="H42" s="40"/>
      <c r="I42" s="40">
        <v>0.88745399999999997</v>
      </c>
      <c r="J42" s="40"/>
      <c r="K42" s="41">
        <f t="shared" si="0"/>
        <v>1.9983582089999944E-3</v>
      </c>
      <c r="L42" s="41"/>
      <c r="M42" s="41">
        <f t="shared" si="1"/>
        <v>4.6397159999999537E-6</v>
      </c>
    </row>
    <row r="43" spans="1:13" x14ac:dyDescent="0.25">
      <c r="A43" s="38">
        <v>34.5</v>
      </c>
      <c r="B43" s="38"/>
      <c r="C43" s="39">
        <v>66427051</v>
      </c>
      <c r="D43" s="7"/>
      <c r="E43" s="40">
        <v>0.87329999999999997</v>
      </c>
      <c r="F43" s="40"/>
      <c r="G43" s="40">
        <v>0.82871499999999998</v>
      </c>
      <c r="H43" s="40"/>
      <c r="I43" s="40">
        <v>0.87963800000000003</v>
      </c>
      <c r="J43" s="40"/>
      <c r="K43" s="41">
        <f t="shared" si="0"/>
        <v>1.9878222249999989E-3</v>
      </c>
      <c r="L43" s="41"/>
      <c r="M43" s="41">
        <f t="shared" si="1"/>
        <v>4.0170244000000831E-5</v>
      </c>
    </row>
    <row r="44" spans="1:13" x14ac:dyDescent="0.25">
      <c r="A44" s="38">
        <v>35.5</v>
      </c>
      <c r="B44" s="38"/>
      <c r="C44" s="39">
        <v>64102589</v>
      </c>
      <c r="D44" s="7"/>
      <c r="E44" s="40">
        <v>0.86239999999999994</v>
      </c>
      <c r="F44" s="40"/>
      <c r="G44" s="40">
        <v>0.81615300000000002</v>
      </c>
      <c r="H44" s="40"/>
      <c r="I44" s="40">
        <v>0.87142299999999995</v>
      </c>
      <c r="J44" s="40"/>
      <c r="K44" s="41">
        <f t="shared" si="0"/>
        <v>2.1387850089999933E-3</v>
      </c>
      <c r="L44" s="41"/>
      <c r="M44" s="41">
        <f t="shared" si="1"/>
        <v>8.1414529000000058E-5</v>
      </c>
    </row>
    <row r="45" spans="1:13" x14ac:dyDescent="0.25">
      <c r="A45" s="38">
        <v>36.5</v>
      </c>
      <c r="B45" s="38"/>
      <c r="C45" s="39">
        <v>61556960</v>
      </c>
      <c r="D45" s="7"/>
      <c r="E45" s="40">
        <v>0.85389999999999999</v>
      </c>
      <c r="F45" s="40"/>
      <c r="G45" s="40">
        <v>0.80288099999999996</v>
      </c>
      <c r="H45" s="40"/>
      <c r="I45" s="40">
        <v>0.86278299999999997</v>
      </c>
      <c r="J45" s="40"/>
      <c r="K45" s="41">
        <f t="shared" si="0"/>
        <v>2.6029383610000037E-3</v>
      </c>
      <c r="L45" s="41"/>
      <c r="M45" s="41">
        <f t="shared" si="1"/>
        <v>7.8907688999999546E-5</v>
      </c>
    </row>
    <row r="46" spans="1:13" x14ac:dyDescent="0.25">
      <c r="A46" s="38">
        <v>37.5</v>
      </c>
      <c r="B46" s="38"/>
      <c r="C46" s="39">
        <v>58619192</v>
      </c>
      <c r="D46" s="7"/>
      <c r="E46" s="40">
        <v>0.84609999999999996</v>
      </c>
      <c r="F46" s="40"/>
      <c r="G46" s="40">
        <v>0.78886999999999996</v>
      </c>
      <c r="H46" s="40"/>
      <c r="I46" s="40">
        <v>0.85368200000000005</v>
      </c>
      <c r="J46" s="40"/>
      <c r="K46" s="41">
        <f t="shared" si="0"/>
        <v>3.2752729000000004E-3</v>
      </c>
      <c r="L46" s="41"/>
      <c r="M46" s="41">
        <f t="shared" si="1"/>
        <v>5.7486724000001347E-5</v>
      </c>
    </row>
    <row r="47" spans="1:13" x14ac:dyDescent="0.25">
      <c r="A47" s="38">
        <v>38.5</v>
      </c>
      <c r="B47" s="38"/>
      <c r="C47" s="39">
        <v>56012375</v>
      </c>
      <c r="D47" s="7"/>
      <c r="E47" s="40">
        <v>0.84</v>
      </c>
      <c r="F47" s="40"/>
      <c r="G47" s="40">
        <v>0.774092</v>
      </c>
      <c r="H47" s="40"/>
      <c r="I47" s="40">
        <v>0.84413099999999996</v>
      </c>
      <c r="J47" s="40"/>
      <c r="K47" s="41">
        <f t="shared" si="0"/>
        <v>4.3438644639999958E-3</v>
      </c>
      <c r="L47" s="41"/>
      <c r="M47" s="41">
        <f t="shared" si="1"/>
        <v>1.7065160999999967E-5</v>
      </c>
    </row>
    <row r="48" spans="1:13" x14ac:dyDescent="0.25">
      <c r="A48" s="38">
        <v>39.5</v>
      </c>
      <c r="B48" s="38"/>
      <c r="C48" s="39">
        <v>57541162</v>
      </c>
      <c r="D48" s="7"/>
      <c r="E48" s="40">
        <v>0.83510000000000006</v>
      </c>
      <c r="F48" s="40"/>
      <c r="G48" s="40">
        <v>0.75851999999999997</v>
      </c>
      <c r="H48" s="40"/>
      <c r="I48" s="40">
        <v>0.83411599999999997</v>
      </c>
      <c r="J48" s="40"/>
      <c r="K48" s="41">
        <f t="shared" si="0"/>
        <v>5.8644964000000143E-3</v>
      </c>
      <c r="L48" s="41"/>
      <c r="M48" s="41">
        <f t="shared" si="1"/>
        <v>9.6825600000018885E-7</v>
      </c>
    </row>
    <row r="49" spans="1:13" x14ac:dyDescent="0.25">
      <c r="A49" s="38">
        <v>40.5</v>
      </c>
      <c r="B49" s="38"/>
      <c r="C49" s="39">
        <v>56077464</v>
      </c>
      <c r="D49" s="7"/>
      <c r="E49" s="57">
        <v>0.83239999999999992</v>
      </c>
      <c r="F49" s="57"/>
      <c r="G49" s="57">
        <v>0.74212599999999995</v>
      </c>
      <c r="H49" s="57"/>
      <c r="I49" s="57">
        <v>0.82358900000000002</v>
      </c>
      <c r="J49" s="57"/>
      <c r="K49" s="41">
        <f t="shared" si="0"/>
        <v>8.149395075999993E-3</v>
      </c>
      <c r="L49" s="41"/>
      <c r="M49" s="41">
        <f t="shared" si="1"/>
        <v>7.7633720999998278E-5</v>
      </c>
    </row>
    <row r="50" spans="1:13" x14ac:dyDescent="0.25">
      <c r="A50" s="38">
        <v>41.5</v>
      </c>
      <c r="B50" s="38"/>
      <c r="C50" s="39">
        <v>54699368</v>
      </c>
      <c r="D50" s="7"/>
      <c r="E50" s="40">
        <v>0.82889999999999997</v>
      </c>
      <c r="F50" s="40"/>
      <c r="G50" s="40">
        <v>0.72489000000000003</v>
      </c>
      <c r="H50" s="40"/>
      <c r="I50" s="40">
        <v>0.81254099999999996</v>
      </c>
      <c r="J50" s="40"/>
      <c r="K50" s="41">
        <f t="shared" si="0"/>
        <v>1.0818080099999986E-2</v>
      </c>
      <c r="L50" s="41"/>
      <c r="M50" s="41">
        <f t="shared" si="1"/>
        <v>2.6761688100000042E-4</v>
      </c>
    </row>
    <row r="51" spans="1:13" x14ac:dyDescent="0.25">
      <c r="A51" s="38">
        <v>42.5</v>
      </c>
      <c r="B51" s="38"/>
      <c r="C51" s="39">
        <v>52962899</v>
      </c>
      <c r="D51" s="7"/>
      <c r="E51" s="40">
        <v>0.82450000000000001</v>
      </c>
      <c r="F51" s="40"/>
      <c r="G51" s="40">
        <v>0.706793</v>
      </c>
      <c r="H51" s="40"/>
      <c r="I51" s="40">
        <v>0.80097399999999996</v>
      </c>
      <c r="J51" s="40"/>
      <c r="K51" s="41">
        <f t="shared" si="0"/>
        <v>1.3854937849000002E-2</v>
      </c>
      <c r="L51" s="41"/>
      <c r="M51" s="41">
        <f t="shared" si="1"/>
        <v>5.5347267600000223E-4</v>
      </c>
    </row>
    <row r="52" spans="1:13" x14ac:dyDescent="0.25">
      <c r="A52" s="38">
        <v>43.5</v>
      </c>
      <c r="B52" s="38"/>
      <c r="C52" s="39">
        <v>50281038</v>
      </c>
      <c r="D52" s="7"/>
      <c r="E52" s="40">
        <v>0.82129999999999992</v>
      </c>
      <c r="F52" s="40"/>
      <c r="G52" s="40">
        <v>0.68782200000000004</v>
      </c>
      <c r="H52" s="40"/>
      <c r="I52" s="40">
        <v>0.78886999999999996</v>
      </c>
      <c r="J52" s="40"/>
      <c r="K52" s="41">
        <f t="shared" si="0"/>
        <v>1.7816376483999967E-2</v>
      </c>
      <c r="L52" s="41"/>
      <c r="M52" s="41">
        <f t="shared" si="1"/>
        <v>1.0517048999999974E-3</v>
      </c>
    </row>
    <row r="53" spans="1:13" x14ac:dyDescent="0.25">
      <c r="A53" s="38">
        <v>44.5</v>
      </c>
      <c r="B53" s="38"/>
      <c r="C53" s="39">
        <v>49702980</v>
      </c>
      <c r="D53" s="7"/>
      <c r="E53" s="40">
        <v>0.81799999999999995</v>
      </c>
      <c r="F53" s="40"/>
      <c r="G53" s="40">
        <v>0.66797200000000001</v>
      </c>
      <c r="H53" s="40"/>
      <c r="I53" s="40">
        <v>0.77615800000000001</v>
      </c>
      <c r="J53" s="40"/>
      <c r="K53" s="41">
        <f t="shared" si="0"/>
        <v>2.2508400783999981E-2</v>
      </c>
      <c r="L53" s="41"/>
      <c r="M53" s="41">
        <f t="shared" si="1"/>
        <v>1.7507529639999946E-3</v>
      </c>
    </row>
    <row r="54" spans="1:13" x14ac:dyDescent="0.25">
      <c r="A54" s="38">
        <v>45.5</v>
      </c>
      <c r="B54" s="38"/>
      <c r="C54" s="39">
        <v>47325817</v>
      </c>
      <c r="D54" s="7"/>
      <c r="E54" s="57">
        <v>0.81459999999999999</v>
      </c>
      <c r="F54" s="57"/>
      <c r="G54" s="57">
        <v>0.64724700000000002</v>
      </c>
      <c r="H54" s="57"/>
      <c r="I54" s="57">
        <v>0.76287099999999997</v>
      </c>
      <c r="J54" s="57"/>
      <c r="K54" s="41">
        <f t="shared" si="0"/>
        <v>2.800702660899999E-2</v>
      </c>
      <c r="L54" s="41"/>
      <c r="M54" s="41">
        <f t="shared" si="1"/>
        <v>2.6758894410000024E-3</v>
      </c>
    </row>
    <row r="55" spans="1:13" x14ac:dyDescent="0.25">
      <c r="A55" s="38">
        <v>46.5</v>
      </c>
      <c r="B55" s="38"/>
      <c r="C55" s="39">
        <v>49921356</v>
      </c>
      <c r="D55" s="7"/>
      <c r="E55" s="40">
        <v>0.81099999999999994</v>
      </c>
      <c r="F55" s="40"/>
      <c r="G55" s="40">
        <v>0.62566100000000002</v>
      </c>
      <c r="H55" s="40"/>
      <c r="I55" s="40">
        <v>0.748996</v>
      </c>
      <c r="J55" s="40"/>
      <c r="K55" s="41">
        <f t="shared" si="0"/>
        <v>3.4350544920999967E-2</v>
      </c>
      <c r="L55" s="41"/>
      <c r="M55" s="41">
        <f t="shared" si="1"/>
        <v>3.8444960159999936E-3</v>
      </c>
    </row>
    <row r="56" spans="1:13" x14ac:dyDescent="0.25">
      <c r="A56" s="38">
        <v>47.5</v>
      </c>
      <c r="B56" s="38"/>
      <c r="C56" s="39">
        <v>53292429</v>
      </c>
      <c r="D56" s="7"/>
      <c r="E56" s="40">
        <v>0.8085</v>
      </c>
      <c r="F56" s="40"/>
      <c r="G56" s="40">
        <v>0.60324</v>
      </c>
      <c r="H56" s="40"/>
      <c r="I56" s="40">
        <v>0.73449500000000001</v>
      </c>
      <c r="J56" s="40"/>
      <c r="K56" s="41">
        <f t="shared" ref="K56:K74" si="2">(G56-E56)^2</f>
        <v>4.2131667599999999E-2</v>
      </c>
      <c r="L56" s="41"/>
      <c r="M56" s="41">
        <f t="shared" ref="M56:M74" si="3">(I56-E56)^2</f>
        <v>5.4767400249999985E-3</v>
      </c>
    </row>
    <row r="57" spans="1:13" x14ac:dyDescent="0.25">
      <c r="A57" s="38">
        <v>48.5</v>
      </c>
      <c r="B57" s="38"/>
      <c r="C57" s="39">
        <v>55882083</v>
      </c>
      <c r="D57" s="7"/>
      <c r="E57" s="40">
        <v>0.80650000000000011</v>
      </c>
      <c r="F57" s="40"/>
      <c r="G57" s="40">
        <v>0.58002399999999998</v>
      </c>
      <c r="H57" s="40"/>
      <c r="I57" s="40">
        <v>0.71934100000000001</v>
      </c>
      <c r="J57" s="40"/>
      <c r="K57" s="41">
        <f t="shared" si="2"/>
        <v>5.1291378576000052E-2</v>
      </c>
      <c r="L57" s="41"/>
      <c r="M57" s="41">
        <f t="shared" si="3"/>
        <v>7.5966912810000167E-3</v>
      </c>
    </row>
    <row r="58" spans="1:13" x14ac:dyDescent="0.25">
      <c r="A58" s="38">
        <v>49.5</v>
      </c>
      <c r="B58" s="38"/>
      <c r="C58" s="39">
        <v>56101124</v>
      </c>
      <c r="D58" s="7"/>
      <c r="E58" s="40">
        <v>0.80489999999999995</v>
      </c>
      <c r="F58" s="40"/>
      <c r="G58" s="40">
        <v>0.55606900000000004</v>
      </c>
      <c r="H58" s="40"/>
      <c r="I58" s="40">
        <v>0.70355999999999996</v>
      </c>
      <c r="J58" s="40"/>
      <c r="K58" s="41">
        <f t="shared" si="2"/>
        <v>6.1916866560999956E-2</v>
      </c>
      <c r="L58" s="41"/>
      <c r="M58" s="41">
        <f t="shared" si="3"/>
        <v>1.0269795599999998E-2</v>
      </c>
    </row>
    <row r="59" spans="1:13" x14ac:dyDescent="0.25">
      <c r="A59" s="38">
        <v>50.5</v>
      </c>
      <c r="B59" s="38"/>
      <c r="C59" s="39">
        <v>53799866</v>
      </c>
      <c r="D59" s="7"/>
      <c r="E59" s="40">
        <v>0.80370000000000008</v>
      </c>
      <c r="F59" s="40"/>
      <c r="G59" s="40">
        <v>0.53144499999999995</v>
      </c>
      <c r="H59" s="40"/>
      <c r="I59" s="40">
        <v>0.68714500000000001</v>
      </c>
      <c r="J59" s="40"/>
      <c r="K59" s="41">
        <f t="shared" si="2"/>
        <v>7.4122785025000068E-2</v>
      </c>
      <c r="L59" s="41"/>
      <c r="M59" s="41">
        <f t="shared" si="3"/>
        <v>1.3585068025000018E-2</v>
      </c>
    </row>
    <row r="60" spans="1:13" x14ac:dyDescent="0.25">
      <c r="A60" s="38">
        <v>51.5</v>
      </c>
      <c r="B60" s="38"/>
      <c r="C60" s="39">
        <v>53562826</v>
      </c>
      <c r="D60" s="7"/>
      <c r="E60" s="40">
        <v>0.80209999999999992</v>
      </c>
      <c r="F60" s="40"/>
      <c r="G60" s="40">
        <v>0.50624000000000002</v>
      </c>
      <c r="H60" s="40"/>
      <c r="I60" s="40">
        <v>0.67004799999999998</v>
      </c>
      <c r="J60" s="40"/>
      <c r="K60" s="41">
        <f t="shared" si="2"/>
        <v>8.7533139599999935E-2</v>
      </c>
      <c r="L60" s="41"/>
      <c r="M60" s="41">
        <f t="shared" si="3"/>
        <v>1.7437730703999985E-2</v>
      </c>
    </row>
    <row r="61" spans="1:13" x14ac:dyDescent="0.25">
      <c r="A61" s="38">
        <v>52.5</v>
      </c>
      <c r="B61" s="38"/>
      <c r="C61" s="39">
        <v>48616474</v>
      </c>
      <c r="D61" s="7"/>
      <c r="E61" s="40">
        <v>0.80059999999999998</v>
      </c>
      <c r="F61" s="40"/>
      <c r="G61" s="40">
        <v>0.48055700000000001</v>
      </c>
      <c r="H61" s="40"/>
      <c r="I61" s="40">
        <v>0.65230200000000005</v>
      </c>
      <c r="J61" s="40"/>
      <c r="K61" s="41">
        <f t="shared" si="2"/>
        <v>0.10242752184899998</v>
      </c>
      <c r="L61" s="41"/>
      <c r="M61" s="41">
        <f t="shared" si="3"/>
        <v>2.1992296803999979E-2</v>
      </c>
    </row>
    <row r="62" spans="1:13" x14ac:dyDescent="0.25">
      <c r="A62" s="38">
        <v>53.5</v>
      </c>
      <c r="B62" s="38"/>
      <c r="C62" s="39">
        <v>42881083</v>
      </c>
      <c r="D62" s="7"/>
      <c r="E62" s="40">
        <v>0.79909999999999992</v>
      </c>
      <c r="F62" s="40"/>
      <c r="G62" s="40">
        <v>0.45451399999999997</v>
      </c>
      <c r="H62" s="40"/>
      <c r="I62" s="40">
        <v>0.63392899999999996</v>
      </c>
      <c r="J62" s="40"/>
      <c r="K62" s="41">
        <f t="shared" si="2"/>
        <v>0.11873951139599996</v>
      </c>
      <c r="L62" s="41"/>
      <c r="M62" s="41">
        <f t="shared" si="3"/>
        <v>2.7281459240999985E-2</v>
      </c>
    </row>
    <row r="63" spans="1:13" x14ac:dyDescent="0.25">
      <c r="A63" s="38">
        <v>54.5</v>
      </c>
      <c r="B63" s="38"/>
      <c r="C63" s="39">
        <v>38601274</v>
      </c>
      <c r="D63" s="7"/>
      <c r="E63" s="40">
        <v>0.79819999999999991</v>
      </c>
      <c r="F63" s="40"/>
      <c r="G63" s="40">
        <v>0.42824499999999999</v>
      </c>
      <c r="H63" s="40"/>
      <c r="I63" s="40">
        <v>0.61493500000000001</v>
      </c>
      <c r="J63" s="40"/>
      <c r="K63" s="41">
        <f t="shared" si="2"/>
        <v>0.13686670202499995</v>
      </c>
      <c r="L63" s="41"/>
      <c r="M63" s="41">
        <f t="shared" si="3"/>
        <v>3.3586060224999964E-2</v>
      </c>
    </row>
    <row r="64" spans="1:13" x14ac:dyDescent="0.25">
      <c r="A64" s="38">
        <v>55.5</v>
      </c>
      <c r="B64" s="38"/>
      <c r="C64" s="39">
        <v>33882646</v>
      </c>
      <c r="D64" s="7"/>
      <c r="E64" s="40">
        <v>0.79709999999999992</v>
      </c>
      <c r="F64" s="40"/>
      <c r="G64" s="40">
        <v>0.401893</v>
      </c>
      <c r="H64" s="40"/>
      <c r="I64" s="40">
        <v>0.59530099999999997</v>
      </c>
      <c r="J64" s="40"/>
      <c r="K64" s="41">
        <f t="shared" si="2"/>
        <v>0.15618857284899992</v>
      </c>
      <c r="L64" s="41"/>
      <c r="M64" s="41">
        <f t="shared" si="3"/>
        <v>4.0722836400999982E-2</v>
      </c>
    </row>
    <row r="65" spans="1:13" x14ac:dyDescent="0.25">
      <c r="A65" s="38">
        <v>56.5</v>
      </c>
      <c r="B65" s="38"/>
      <c r="C65" s="39">
        <v>28610672</v>
      </c>
      <c r="D65" s="7"/>
      <c r="E65" s="40">
        <v>0.7964</v>
      </c>
      <c r="F65" s="40"/>
      <c r="G65" s="40">
        <v>0.375612</v>
      </c>
      <c r="H65" s="40"/>
      <c r="I65" s="40">
        <v>0.57510399999999995</v>
      </c>
      <c r="J65" s="40"/>
      <c r="K65" s="41">
        <f t="shared" si="2"/>
        <v>0.17706254094400001</v>
      </c>
      <c r="L65" s="41"/>
      <c r="M65" s="41">
        <f t="shared" si="3"/>
        <v>4.8971919616000024E-2</v>
      </c>
    </row>
    <row r="66" spans="1:13" x14ac:dyDescent="0.25">
      <c r="A66" s="38">
        <v>57.5</v>
      </c>
      <c r="B66" s="38"/>
      <c r="C66" s="39">
        <v>26513515</v>
      </c>
      <c r="D66" s="7"/>
      <c r="E66" s="40">
        <v>0.79610000000000003</v>
      </c>
      <c r="F66" s="40"/>
      <c r="G66" s="40">
        <v>0.34955799999999998</v>
      </c>
      <c r="H66" s="40"/>
      <c r="I66" s="40">
        <v>0.55438200000000004</v>
      </c>
      <c r="J66" s="40"/>
      <c r="K66" s="41">
        <f t="shared" si="2"/>
        <v>0.19939975776400004</v>
      </c>
      <c r="L66" s="41"/>
      <c r="M66" s="41">
        <f t="shared" si="3"/>
        <v>5.8427591523999997E-2</v>
      </c>
    </row>
    <row r="67" spans="1:13" x14ac:dyDescent="0.25">
      <c r="A67" s="38">
        <v>58.5</v>
      </c>
      <c r="B67" s="38"/>
      <c r="C67" s="39">
        <v>22576282</v>
      </c>
      <c r="D67" s="7"/>
      <c r="E67" s="40">
        <v>0.79599999999999993</v>
      </c>
      <c r="F67" s="40"/>
      <c r="G67" s="40">
        <v>0.32389200000000001</v>
      </c>
      <c r="H67" s="40"/>
      <c r="I67" s="40">
        <v>0.53315400000000002</v>
      </c>
      <c r="J67" s="40"/>
      <c r="K67" s="41">
        <f t="shared" si="2"/>
        <v>0.22288596366399993</v>
      </c>
      <c r="L67" s="41"/>
      <c r="M67" s="41">
        <f t="shared" si="3"/>
        <v>6.9088019715999954E-2</v>
      </c>
    </row>
    <row r="68" spans="1:13" x14ac:dyDescent="0.25">
      <c r="A68" s="38">
        <v>59.5</v>
      </c>
      <c r="B68" s="38"/>
      <c r="C68" s="39">
        <v>17560895</v>
      </c>
      <c r="D68" s="7"/>
      <c r="E68" s="40">
        <v>0.79540000000000011</v>
      </c>
      <c r="F68" s="40"/>
      <c r="G68" s="40">
        <v>0.29876900000000001</v>
      </c>
      <c r="H68" s="40"/>
      <c r="I68" s="40">
        <v>0.51148300000000002</v>
      </c>
      <c r="J68" s="40"/>
      <c r="K68" s="41">
        <f t="shared" si="2"/>
        <v>0.24664235016100011</v>
      </c>
      <c r="L68" s="41"/>
      <c r="M68" s="41">
        <f t="shared" si="3"/>
        <v>8.0608862889000044E-2</v>
      </c>
    </row>
    <row r="69" spans="1:13" x14ac:dyDescent="0.25">
      <c r="A69" s="38">
        <v>60.5</v>
      </c>
      <c r="B69" s="38"/>
      <c r="C69" s="39">
        <v>12699749</v>
      </c>
      <c r="D69" s="7"/>
      <c r="E69" s="40">
        <v>0.79180000000000006</v>
      </c>
      <c r="F69" s="40"/>
      <c r="G69" s="40">
        <v>0.274337</v>
      </c>
      <c r="H69" s="40"/>
      <c r="I69" s="40">
        <v>0.48944900000000002</v>
      </c>
      <c r="J69" s="40"/>
      <c r="K69" s="41">
        <f t="shared" si="2"/>
        <v>0.26776795636900003</v>
      </c>
      <c r="L69" s="41"/>
      <c r="M69" s="41">
        <f t="shared" si="3"/>
        <v>9.1416127201000022E-2</v>
      </c>
    </row>
    <row r="70" spans="1:13" x14ac:dyDescent="0.25">
      <c r="A70" s="38">
        <v>61.5</v>
      </c>
      <c r="B70" s="38"/>
      <c r="C70" s="39">
        <v>8992531</v>
      </c>
      <c r="D70" s="7"/>
      <c r="E70" s="40">
        <v>0.79110000000000003</v>
      </c>
      <c r="F70" s="40"/>
      <c r="G70" s="40">
        <v>0.25073299999999998</v>
      </c>
      <c r="H70" s="40"/>
      <c r="I70" s="40">
        <v>0.46712199999999998</v>
      </c>
      <c r="J70" s="40"/>
      <c r="K70" s="41">
        <f t="shared" si="2"/>
        <v>0.29199649468900002</v>
      </c>
      <c r="L70" s="41"/>
      <c r="M70" s="41">
        <f t="shared" si="3"/>
        <v>0.10496174448400003</v>
      </c>
    </row>
    <row r="71" spans="1:13" ht="15.75" thickBot="1" x14ac:dyDescent="0.3">
      <c r="A71" s="42">
        <v>62.5</v>
      </c>
      <c r="B71" s="42"/>
      <c r="C71" s="43">
        <v>5568359</v>
      </c>
      <c r="D71" s="44"/>
      <c r="E71" s="45">
        <v>0.79079999999999995</v>
      </c>
      <c r="F71" s="45"/>
      <c r="G71" s="45">
        <v>0.228078</v>
      </c>
      <c r="H71" s="45"/>
      <c r="I71" s="45">
        <v>0.44456499999999999</v>
      </c>
      <c r="J71" s="45"/>
      <c r="K71" s="46">
        <f t="shared" si="2"/>
        <v>0.31665604928399993</v>
      </c>
      <c r="L71" s="46"/>
      <c r="M71" s="46">
        <f t="shared" si="3"/>
        <v>0.11987867522499997</v>
      </c>
    </row>
    <row r="72" spans="1:13" x14ac:dyDescent="0.25">
      <c r="A72" s="38">
        <v>63.5</v>
      </c>
      <c r="B72" s="38"/>
      <c r="C72" s="39">
        <v>2733631</v>
      </c>
      <c r="D72" s="7"/>
      <c r="E72" s="40">
        <v>0.7903</v>
      </c>
      <c r="F72" s="40"/>
      <c r="G72" s="40">
        <v>0.20647499999999999</v>
      </c>
      <c r="H72" s="40"/>
      <c r="I72" s="40">
        <v>0.42188500000000001</v>
      </c>
      <c r="J72" s="40"/>
      <c r="K72" s="41">
        <f t="shared" si="2"/>
        <v>0.34085163062500007</v>
      </c>
      <c r="L72" s="41"/>
      <c r="M72" s="41">
        <f t="shared" si="3"/>
        <v>0.13572961222499999</v>
      </c>
    </row>
    <row r="73" spans="1:13" x14ac:dyDescent="0.25">
      <c r="A73" s="38">
        <v>64.5</v>
      </c>
      <c r="B73" s="38"/>
      <c r="C73" s="39">
        <v>2632709</v>
      </c>
      <c r="D73" s="7"/>
      <c r="E73" s="40">
        <v>0.7903</v>
      </c>
      <c r="F73" s="40"/>
      <c r="G73" s="40">
        <v>0.186005</v>
      </c>
      <c r="H73" s="40"/>
      <c r="I73" s="40">
        <v>0.399171</v>
      </c>
      <c r="J73" s="40"/>
      <c r="K73" s="41">
        <f t="shared" si="2"/>
        <v>0.36517244702500001</v>
      </c>
      <c r="L73" s="41"/>
      <c r="M73" s="41">
        <f t="shared" si="3"/>
        <v>0.15298189464100001</v>
      </c>
    </row>
    <row r="74" spans="1:13" x14ac:dyDescent="0.25">
      <c r="A74" s="38">
        <v>65.5</v>
      </c>
      <c r="B74" s="38"/>
      <c r="C74" s="39">
        <v>2510480</v>
      </c>
      <c r="D74" s="7"/>
      <c r="E74" s="40">
        <v>0.7903</v>
      </c>
      <c r="F74" s="40"/>
      <c r="G74" s="40">
        <v>0.16672999999999999</v>
      </c>
      <c r="H74" s="40"/>
      <c r="I74" s="40">
        <v>0.37651699999999999</v>
      </c>
      <c r="J74" s="40"/>
      <c r="K74" s="41">
        <f t="shared" si="2"/>
        <v>0.38883954489999994</v>
      </c>
      <c r="L74" s="41"/>
      <c r="M74" s="41">
        <f t="shared" si="3"/>
        <v>0.17121637108900001</v>
      </c>
    </row>
    <row r="75" spans="1:13" x14ac:dyDescent="0.25">
      <c r="A75" s="38">
        <v>66.5</v>
      </c>
      <c r="B75" s="38"/>
      <c r="C75" s="39"/>
      <c r="D75" s="38"/>
      <c r="E75" s="40">
        <v>0.7903</v>
      </c>
      <c r="F75" s="40"/>
      <c r="G75" s="40">
        <v>0.14868899999999999</v>
      </c>
      <c r="H75" s="40"/>
      <c r="I75" s="40">
        <v>0.35403699999999999</v>
      </c>
      <c r="J75" s="40"/>
      <c r="K75" s="47"/>
      <c r="L75" s="41"/>
      <c r="M75" s="47"/>
    </row>
    <row r="76" spans="1:13" x14ac:dyDescent="0.25">
      <c r="A76" s="38"/>
      <c r="B76" s="38"/>
      <c r="C76" s="39"/>
      <c r="D76" s="38"/>
      <c r="E76" s="40"/>
      <c r="F76" s="40"/>
      <c r="G76" s="40"/>
      <c r="H76" s="40"/>
      <c r="I76" s="40"/>
      <c r="J76" s="40"/>
      <c r="K76" s="41"/>
      <c r="L76" s="41"/>
      <c r="M76" s="41"/>
    </row>
    <row r="77" spans="1:13" x14ac:dyDescent="0.25">
      <c r="A77" s="38"/>
      <c r="B77" s="38"/>
      <c r="C77" s="38"/>
      <c r="D77" s="38"/>
      <c r="G77" s="35"/>
      <c r="H77" s="35"/>
      <c r="I77" s="35"/>
      <c r="J77" s="35"/>
      <c r="K77" s="48"/>
      <c r="L77" s="48"/>
      <c r="M77" s="48"/>
    </row>
    <row r="78" spans="1:13" x14ac:dyDescent="0.25">
      <c r="A78" s="49" t="s">
        <v>47</v>
      </c>
      <c r="B78" s="49"/>
      <c r="C78" s="38"/>
      <c r="D78" s="38"/>
      <c r="G78" s="35"/>
      <c r="H78" s="35"/>
      <c r="I78" s="35" t="s">
        <v>24</v>
      </c>
      <c r="J78" s="35"/>
      <c r="K78" s="41">
        <f>SUM(K8:K75)</f>
        <v>3.8170860090289995</v>
      </c>
      <c r="L78" s="41"/>
      <c r="M78" s="50">
        <f>SUM(M8:M75)</f>
        <v>1.2267793563260001</v>
      </c>
    </row>
    <row r="79" spans="1:13" x14ac:dyDescent="0.25">
      <c r="A79" s="49"/>
      <c r="B79" s="49"/>
      <c r="C79" s="38"/>
      <c r="D79" s="38"/>
      <c r="G79" s="35"/>
      <c r="H79" s="35"/>
      <c r="I79" s="35"/>
      <c r="J79" s="35"/>
      <c r="K79" s="41"/>
      <c r="L79" s="41"/>
      <c r="M79" s="41"/>
    </row>
    <row r="80" spans="1:13" x14ac:dyDescent="0.25">
      <c r="A80" s="49" t="s">
        <v>76</v>
      </c>
      <c r="B80" s="49"/>
      <c r="C80" s="38"/>
      <c r="D80" s="38"/>
      <c r="G80" s="35"/>
      <c r="H80" s="35"/>
      <c r="I80" s="35" t="s">
        <v>27</v>
      </c>
      <c r="J80" s="35"/>
      <c r="K80" s="41">
        <f>SUM(K8:K71)</f>
        <v>2.7222223864789998</v>
      </c>
      <c r="L80" s="41"/>
      <c r="M80" s="50">
        <f t="shared" ref="M80" si="4">SUM(M8:M71)</f>
        <v>0.76685147837099998</v>
      </c>
    </row>
    <row r="81" spans="1:15" x14ac:dyDescent="0.25">
      <c r="A81" s="51"/>
      <c r="B81" s="51"/>
      <c r="C81" s="51"/>
      <c r="D81" s="51"/>
      <c r="E81" s="13"/>
      <c r="F81" s="13"/>
      <c r="G81" s="52"/>
      <c r="H81" s="52"/>
      <c r="I81" s="52"/>
      <c r="J81" s="52"/>
      <c r="K81" s="53"/>
      <c r="L81" s="53"/>
      <c r="M81" s="53"/>
    </row>
    <row r="82" spans="1:15" x14ac:dyDescent="0.25">
      <c r="A82" s="38"/>
      <c r="B82" s="38"/>
      <c r="C82" s="38"/>
      <c r="D82" s="38"/>
      <c r="G82" s="35"/>
      <c r="H82" s="35"/>
      <c r="I82" s="35"/>
      <c r="J82" s="35"/>
      <c r="K82" s="48"/>
      <c r="L82" s="48"/>
      <c r="M82" s="48"/>
    </row>
    <row r="83" spans="1:15" x14ac:dyDescent="0.25">
      <c r="A83" s="38"/>
      <c r="B83" s="38"/>
      <c r="C83" s="38"/>
      <c r="D83" s="38"/>
      <c r="G83" s="35"/>
      <c r="H83" s="35"/>
      <c r="I83" s="35"/>
      <c r="J83" s="35"/>
      <c r="K83" s="48"/>
      <c r="L83" s="48"/>
      <c r="M83" s="48"/>
    </row>
    <row r="84" spans="1:15" x14ac:dyDescent="0.25">
      <c r="A84" s="131" t="s">
        <v>48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87"/>
      <c r="O84" s="87"/>
    </row>
    <row r="85" spans="1:15" x14ac:dyDescent="0.25">
      <c r="A85" s="132" t="s">
        <v>49</v>
      </c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88"/>
      <c r="O85" s="88"/>
    </row>
    <row r="86" spans="1:15" x14ac:dyDescent="0.25">
      <c r="A86" s="131" t="s">
        <v>50</v>
      </c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87"/>
      <c r="O86" s="87"/>
    </row>
    <row r="87" spans="1:15" x14ac:dyDescent="0.25">
      <c r="A87" s="131" t="s">
        <v>51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87"/>
      <c r="O87" s="87"/>
    </row>
    <row r="88" spans="1:15" x14ac:dyDescent="0.25">
      <c r="A88" s="131" t="s">
        <v>52</v>
      </c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87"/>
      <c r="O88" s="87"/>
    </row>
    <row r="89" spans="1:15" x14ac:dyDescent="0.25">
      <c r="A89" s="131" t="s">
        <v>53</v>
      </c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87"/>
      <c r="O89" s="87"/>
    </row>
    <row r="90" spans="1:15" x14ac:dyDescent="0.25">
      <c r="A90" s="131" t="s">
        <v>54</v>
      </c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87"/>
      <c r="O90" s="87"/>
    </row>
    <row r="91" spans="1:15" x14ac:dyDescent="0.25">
      <c r="A91" s="131" t="s">
        <v>55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87"/>
      <c r="O91" s="87"/>
    </row>
    <row r="92" spans="1:15" x14ac:dyDescent="0.25">
      <c r="A92" s="131" t="s">
        <v>82</v>
      </c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</row>
    <row r="93" spans="1:15" x14ac:dyDescent="0.25">
      <c r="A93" s="38"/>
      <c r="B93" s="38"/>
      <c r="C93" s="38"/>
      <c r="D93" s="38"/>
      <c r="G93" s="35"/>
      <c r="H93" s="35"/>
      <c r="I93" s="35"/>
      <c r="J93" s="35"/>
      <c r="K93" s="48"/>
      <c r="L93" s="48"/>
      <c r="M93" s="48"/>
    </row>
    <row r="94" spans="1:15" x14ac:dyDescent="0.25">
      <c r="A94" s="38"/>
      <c r="B94" s="38"/>
      <c r="C94" s="38"/>
      <c r="D94" s="38"/>
      <c r="G94" s="35"/>
      <c r="H94" s="35"/>
      <c r="I94" s="35"/>
      <c r="J94" s="35"/>
      <c r="K94" s="48"/>
      <c r="L94" s="48"/>
      <c r="M94" s="48"/>
    </row>
    <row r="95" spans="1:15" x14ac:dyDescent="0.25">
      <c r="A95" s="38"/>
      <c r="B95" s="38"/>
      <c r="C95" s="38"/>
      <c r="D95" s="38"/>
      <c r="G95" s="35"/>
      <c r="H95" s="35"/>
      <c r="I95" s="35"/>
      <c r="J95" s="35"/>
      <c r="K95" s="48"/>
      <c r="L95" s="48"/>
      <c r="M95" s="48"/>
    </row>
    <row r="96" spans="1:15" x14ac:dyDescent="0.25">
      <c r="A96" s="38"/>
      <c r="B96" s="38"/>
      <c r="C96" s="38"/>
      <c r="D96" s="38"/>
      <c r="G96" s="35"/>
      <c r="H96" s="35"/>
      <c r="I96" s="35"/>
      <c r="J96" s="35"/>
      <c r="K96" s="48"/>
      <c r="L96" s="48"/>
      <c r="M96" s="48"/>
    </row>
    <row r="97" spans="1:13" x14ac:dyDescent="0.25">
      <c r="A97" s="38"/>
      <c r="B97" s="38"/>
      <c r="C97" s="38"/>
      <c r="D97" s="38"/>
      <c r="G97" s="35"/>
      <c r="H97" s="35"/>
      <c r="I97" s="35"/>
      <c r="J97" s="35"/>
      <c r="K97" s="48"/>
      <c r="L97" s="48"/>
      <c r="M97" s="48"/>
    </row>
    <row r="98" spans="1:13" x14ac:dyDescent="0.25">
      <c r="A98" s="38"/>
      <c r="B98" s="38"/>
      <c r="C98" s="38"/>
      <c r="D98" s="38"/>
      <c r="G98" s="35"/>
      <c r="H98" s="35"/>
      <c r="I98" s="35"/>
      <c r="J98" s="35"/>
      <c r="K98" s="48"/>
      <c r="L98" s="48"/>
      <c r="M98" s="48"/>
    </row>
    <row r="99" spans="1:13" x14ac:dyDescent="0.25">
      <c r="A99" s="38"/>
      <c r="B99" s="38"/>
      <c r="C99" s="38"/>
      <c r="D99" s="38"/>
      <c r="I99" s="35"/>
      <c r="J99" s="35"/>
      <c r="K99" s="48"/>
      <c r="L99" s="48"/>
      <c r="M99" s="48"/>
    </row>
    <row r="100" spans="1:13" x14ac:dyDescent="0.25">
      <c r="A100" s="38"/>
      <c r="B100" s="38"/>
      <c r="C100" s="38"/>
      <c r="D100" s="38"/>
      <c r="I100" s="35"/>
      <c r="J100" s="35"/>
      <c r="K100" s="48"/>
      <c r="L100" s="48"/>
      <c r="M100" s="48"/>
    </row>
    <row r="101" spans="1:13" x14ac:dyDescent="0.25">
      <c r="A101" s="38"/>
      <c r="B101" s="38"/>
      <c r="C101" s="38"/>
      <c r="D101" s="38"/>
      <c r="I101" s="35"/>
      <c r="J101" s="35"/>
      <c r="K101" s="48"/>
      <c r="L101" s="48"/>
      <c r="M101" s="48"/>
    </row>
    <row r="102" spans="1:13" x14ac:dyDescent="0.25">
      <c r="A102" s="38"/>
      <c r="B102" s="38"/>
      <c r="C102" s="38"/>
      <c r="D102" s="38"/>
      <c r="I102" s="35"/>
      <c r="J102" s="35"/>
      <c r="K102" s="48"/>
      <c r="L102" s="48"/>
      <c r="M102" s="48"/>
    </row>
    <row r="103" spans="1:13" x14ac:dyDescent="0.25">
      <c r="A103" s="38"/>
      <c r="B103" s="38"/>
      <c r="C103" s="38"/>
      <c r="D103" s="38"/>
      <c r="I103" s="35"/>
      <c r="J103" s="35"/>
      <c r="K103" s="48"/>
      <c r="L103" s="48"/>
      <c r="M103" s="48"/>
    </row>
    <row r="104" spans="1:13" x14ac:dyDescent="0.25">
      <c r="A104" s="38"/>
      <c r="B104" s="38"/>
      <c r="C104" s="38"/>
      <c r="D104" s="38"/>
      <c r="I104" s="35"/>
      <c r="J104" s="35"/>
      <c r="K104" s="48"/>
      <c r="L104" s="48"/>
      <c r="M104" s="48"/>
    </row>
    <row r="105" spans="1:13" x14ac:dyDescent="0.25">
      <c r="A105" s="38"/>
      <c r="B105" s="38"/>
      <c r="C105" s="38"/>
      <c r="D105" s="38"/>
      <c r="I105" s="35"/>
      <c r="J105" s="35"/>
      <c r="K105" s="48"/>
      <c r="L105" s="48"/>
      <c r="M105" s="48"/>
    </row>
    <row r="106" spans="1:13" x14ac:dyDescent="0.25">
      <c r="A106" s="38"/>
      <c r="B106" s="38"/>
      <c r="C106" s="38"/>
      <c r="D106" s="38"/>
      <c r="I106" s="35"/>
      <c r="J106" s="35"/>
      <c r="K106" s="48"/>
      <c r="L106" s="48"/>
      <c r="M106" s="48"/>
    </row>
    <row r="107" spans="1:13" x14ac:dyDescent="0.25">
      <c r="I107" s="35"/>
      <c r="J107" s="35"/>
    </row>
    <row r="108" spans="1:13" x14ac:dyDescent="0.25">
      <c r="I108" s="35"/>
      <c r="J108" s="35"/>
    </row>
    <row r="109" spans="1:13" x14ac:dyDescent="0.25">
      <c r="I109" s="35"/>
      <c r="J109" s="35"/>
    </row>
    <row r="110" spans="1:13" x14ac:dyDescent="0.25">
      <c r="I110" s="35"/>
      <c r="J110" s="35"/>
    </row>
    <row r="111" spans="1:13" x14ac:dyDescent="0.25">
      <c r="I111" s="35"/>
      <c r="J111" s="35"/>
    </row>
    <row r="112" spans="1:13" x14ac:dyDescent="0.25">
      <c r="I112" s="35"/>
      <c r="J112" s="35"/>
    </row>
    <row r="113" spans="9:10" x14ac:dyDescent="0.25">
      <c r="I113" s="35"/>
      <c r="J113" s="35"/>
    </row>
    <row r="114" spans="9:10" x14ac:dyDescent="0.25">
      <c r="I114" s="35"/>
      <c r="J114" s="35"/>
    </row>
    <row r="115" spans="9:10" x14ac:dyDescent="0.25">
      <c r="I115" s="35"/>
      <c r="J115" s="35"/>
    </row>
    <row r="116" spans="9:10" x14ac:dyDescent="0.25">
      <c r="I116" s="35"/>
      <c r="J116" s="35"/>
    </row>
    <row r="117" spans="9:10" x14ac:dyDescent="0.25">
      <c r="I117" s="35"/>
      <c r="J117" s="35"/>
    </row>
    <row r="118" spans="9:10" x14ac:dyDescent="0.25">
      <c r="I118" s="35"/>
      <c r="J118" s="35"/>
    </row>
    <row r="119" spans="9:10" x14ac:dyDescent="0.25">
      <c r="I119" s="35"/>
      <c r="J119" s="35"/>
    </row>
    <row r="120" spans="9:10" x14ac:dyDescent="0.25">
      <c r="I120" s="35"/>
      <c r="J120" s="35"/>
    </row>
    <row r="121" spans="9:10" x14ac:dyDescent="0.25">
      <c r="I121" s="35"/>
      <c r="J121" s="35"/>
    </row>
    <row r="122" spans="9:10" x14ac:dyDescent="0.25">
      <c r="I122" s="35"/>
      <c r="J122" s="35"/>
    </row>
  </sheetData>
  <mergeCells count="11">
    <mergeCell ref="A87:M87"/>
    <mergeCell ref="G5:G6"/>
    <mergeCell ref="I5:I6"/>
    <mergeCell ref="A84:M84"/>
    <mergeCell ref="A85:M85"/>
    <mergeCell ref="A86:M86"/>
    <mergeCell ref="A88:M88"/>
    <mergeCell ref="A89:M89"/>
    <mergeCell ref="A90:M90"/>
    <mergeCell ref="A91:M91"/>
    <mergeCell ref="A92:M92"/>
  </mergeCells>
  <printOptions horizontalCentered="1"/>
  <pageMargins left="0.5" right="0.5" top="0.75" bottom="0.5" header="0.3" footer="0.3"/>
  <pageSetup scale="66" fitToHeight="2" orientation="portrait" horizontalDpi="1200" verticalDpi="1200" r:id="rId1"/>
  <headerFooter scaleWithDoc="0">
    <oddHeader>&amp;C&amp;"-,Bold"&amp;14Account 352 Curve Fitting&amp;RExhibit DJG-6
Page &amp;P of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FBF14-0B39-4A2B-9D20-B2EE293DB60E}">
  <sheetPr>
    <tabColor theme="3" tint="0.39997558519241921"/>
    <pageSetUpPr fitToPage="1"/>
  </sheetPr>
  <dimension ref="A1:AC146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21" customWidth="1"/>
    <col min="2" max="2" width="2.7109375" style="21" customWidth="1"/>
    <col min="3" max="3" width="15.42578125" style="21" customWidth="1"/>
    <col min="4" max="4" width="2.7109375" style="21" customWidth="1"/>
    <col min="5" max="5" width="13.7109375" style="6" customWidth="1"/>
    <col min="6" max="6" width="2.7109375" style="6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4"/>
      <c r="B1" s="34"/>
      <c r="C1" s="34"/>
      <c r="D1" s="34"/>
      <c r="E1" s="13"/>
      <c r="F1" s="13"/>
      <c r="G1" s="19"/>
      <c r="H1" s="19"/>
      <c r="I1" s="19"/>
      <c r="J1" s="19"/>
      <c r="K1" s="19"/>
      <c r="L1" s="19"/>
      <c r="M1" s="19"/>
    </row>
    <row r="3" spans="1:29" x14ac:dyDescent="0.25">
      <c r="A3" s="14" t="s">
        <v>17</v>
      </c>
      <c r="B3" s="14"/>
      <c r="C3" s="14" t="s">
        <v>18</v>
      </c>
      <c r="D3" s="14"/>
      <c r="E3" s="35" t="s">
        <v>19</v>
      </c>
      <c r="F3" s="35"/>
      <c r="G3" s="14" t="s">
        <v>20</v>
      </c>
      <c r="H3" s="14"/>
      <c r="I3" s="14" t="s">
        <v>21</v>
      </c>
      <c r="J3" s="14"/>
      <c r="K3" s="14" t="s">
        <v>22</v>
      </c>
      <c r="L3" s="14"/>
      <c r="M3" s="14" t="s">
        <v>23</v>
      </c>
    </row>
    <row r="5" spans="1:29" x14ac:dyDescent="0.25">
      <c r="A5" s="4" t="s">
        <v>40</v>
      </c>
      <c r="B5" s="4"/>
      <c r="C5" s="4" t="s">
        <v>41</v>
      </c>
      <c r="D5" s="4"/>
      <c r="E5" s="36" t="s">
        <v>42</v>
      </c>
      <c r="F5" s="36"/>
      <c r="G5" s="133" t="s">
        <v>149</v>
      </c>
      <c r="H5" s="4"/>
      <c r="I5" s="135" t="s">
        <v>150</v>
      </c>
      <c r="J5" s="4"/>
      <c r="K5" s="4" t="s">
        <v>142</v>
      </c>
      <c r="L5" s="4"/>
      <c r="M5" s="4" t="s">
        <v>143</v>
      </c>
    </row>
    <row r="6" spans="1:29" x14ac:dyDescent="0.25">
      <c r="A6" s="8" t="s">
        <v>43</v>
      </c>
      <c r="B6" s="4"/>
      <c r="C6" s="8" t="s">
        <v>44</v>
      </c>
      <c r="D6" s="4"/>
      <c r="E6" s="37" t="s">
        <v>45</v>
      </c>
      <c r="F6" s="36"/>
      <c r="G6" s="134"/>
      <c r="H6" s="4"/>
      <c r="I6" s="127"/>
      <c r="J6" s="4"/>
      <c r="K6" s="8" t="s">
        <v>46</v>
      </c>
      <c r="L6" s="4"/>
      <c r="M6" s="8" t="s">
        <v>46</v>
      </c>
    </row>
    <row r="7" spans="1:29" x14ac:dyDescent="0.25">
      <c r="A7" s="14"/>
      <c r="B7" s="14"/>
      <c r="C7" s="14"/>
      <c r="D7" s="14"/>
      <c r="E7" s="35"/>
      <c r="F7" s="35"/>
      <c r="G7" s="14"/>
      <c r="H7" s="14"/>
      <c r="I7" s="14"/>
      <c r="J7" s="14"/>
      <c r="K7" s="14"/>
      <c r="L7" s="14"/>
      <c r="M7" s="14"/>
    </row>
    <row r="8" spans="1:29" x14ac:dyDescent="0.25">
      <c r="A8" s="38">
        <v>0</v>
      </c>
      <c r="B8" s="38"/>
      <c r="C8" s="39">
        <v>147463680</v>
      </c>
      <c r="D8" s="7"/>
      <c r="E8" s="40">
        <v>1</v>
      </c>
      <c r="F8" s="40"/>
      <c r="G8" s="40">
        <v>1</v>
      </c>
      <c r="H8" s="40"/>
      <c r="I8" s="40">
        <v>1</v>
      </c>
      <c r="J8" s="40"/>
      <c r="K8" s="41">
        <f>(G8-E8)^2</f>
        <v>0</v>
      </c>
      <c r="L8" s="41"/>
      <c r="M8" s="41">
        <f>(I8-E8)^2</f>
        <v>0</v>
      </c>
      <c r="N8" s="54">
        <f>C8*0.01</f>
        <v>1474636.8</v>
      </c>
      <c r="AB8">
        <v>54</v>
      </c>
      <c r="AC8">
        <v>0</v>
      </c>
    </row>
    <row r="9" spans="1:29" x14ac:dyDescent="0.25">
      <c r="A9" s="38">
        <v>0.5</v>
      </c>
      <c r="B9" s="38"/>
      <c r="C9" s="39">
        <v>143111034</v>
      </c>
      <c r="D9" s="7"/>
      <c r="E9" s="40">
        <v>0.99930000000000008</v>
      </c>
      <c r="F9" s="40"/>
      <c r="G9" s="40">
        <v>0.99977300000000002</v>
      </c>
      <c r="H9" s="40"/>
      <c r="I9" s="40">
        <v>0.99891799999999997</v>
      </c>
      <c r="J9" s="40"/>
      <c r="K9" s="41">
        <f t="shared" ref="K9:K72" si="0">(G9-E9)^2</f>
        <v>2.2372899999994863E-7</v>
      </c>
      <c r="L9" s="41"/>
      <c r="M9" s="41">
        <f t="shared" ref="M9:M72" si="1">(I9-E9)^2</f>
        <v>1.4592400000007981E-7</v>
      </c>
      <c r="AB9">
        <v>54</v>
      </c>
      <c r="AC9">
        <v>1</v>
      </c>
    </row>
    <row r="10" spans="1:29" x14ac:dyDescent="0.25">
      <c r="A10" s="38">
        <v>1.5</v>
      </c>
      <c r="B10" s="38"/>
      <c r="C10" s="39">
        <v>140970525</v>
      </c>
      <c r="D10" s="7"/>
      <c r="E10" s="40">
        <v>0.99590000000000001</v>
      </c>
      <c r="F10" s="40"/>
      <c r="G10" s="40">
        <v>0.99923399999999996</v>
      </c>
      <c r="H10" s="40"/>
      <c r="I10" s="40">
        <v>0.99662700000000004</v>
      </c>
      <c r="J10" s="40"/>
      <c r="K10" s="41">
        <f t="shared" si="0"/>
        <v>1.1115555999999655E-5</v>
      </c>
      <c r="L10" s="41"/>
      <c r="M10" s="41">
        <f t="shared" si="1"/>
        <v>5.2852900000004824E-7</v>
      </c>
    </row>
    <row r="11" spans="1:29" x14ac:dyDescent="0.25">
      <c r="A11" s="38">
        <v>2.5</v>
      </c>
      <c r="B11" s="38"/>
      <c r="C11" s="39">
        <v>135285173</v>
      </c>
      <c r="D11" s="7"/>
      <c r="E11" s="40">
        <v>0.99360000000000004</v>
      </c>
      <c r="F11" s="40"/>
      <c r="G11" s="40">
        <v>0.99855700000000003</v>
      </c>
      <c r="H11" s="40"/>
      <c r="I11" s="40">
        <v>0.99415799999999999</v>
      </c>
      <c r="J11" s="40"/>
      <c r="K11" s="41">
        <f t="shared" si="0"/>
        <v>2.4571848999999893E-5</v>
      </c>
      <c r="L11" s="41"/>
      <c r="M11" s="41">
        <f t="shared" si="1"/>
        <v>3.1136399999994135E-7</v>
      </c>
    </row>
    <row r="12" spans="1:29" x14ac:dyDescent="0.25">
      <c r="A12" s="38">
        <v>3.5</v>
      </c>
      <c r="B12" s="38"/>
      <c r="C12" s="39">
        <v>131096054</v>
      </c>
      <c r="D12" s="7"/>
      <c r="E12" s="40">
        <v>0.99260000000000004</v>
      </c>
      <c r="F12" s="40"/>
      <c r="G12" s="40">
        <v>0.99771500000000002</v>
      </c>
      <c r="H12" s="40"/>
      <c r="I12" s="40">
        <v>0.99150099999999997</v>
      </c>
      <c r="J12" s="40"/>
      <c r="K12" s="41">
        <f t="shared" si="0"/>
        <v>2.6163224999999802E-5</v>
      </c>
      <c r="L12" s="41"/>
      <c r="M12" s="41">
        <f t="shared" si="1"/>
        <v>1.2078010000001585E-6</v>
      </c>
    </row>
    <row r="13" spans="1:29" x14ac:dyDescent="0.25">
      <c r="A13" s="38">
        <v>4.5</v>
      </c>
      <c r="B13" s="38"/>
      <c r="C13" s="39">
        <v>124702335</v>
      </c>
      <c r="D13" s="7"/>
      <c r="E13" s="40">
        <v>0.99060000000000004</v>
      </c>
      <c r="F13" s="40"/>
      <c r="G13" s="40">
        <v>0.99667499999999998</v>
      </c>
      <c r="H13" s="40"/>
      <c r="I13" s="40">
        <v>0.98863599999999996</v>
      </c>
      <c r="J13" s="40"/>
      <c r="K13" s="41">
        <f t="shared" si="0"/>
        <v>3.6905624999999291E-5</v>
      </c>
      <c r="L13" s="41"/>
      <c r="M13" s="41">
        <f t="shared" si="1"/>
        <v>3.8572960000003018E-6</v>
      </c>
    </row>
    <row r="14" spans="1:29" x14ac:dyDescent="0.25">
      <c r="A14" s="38">
        <v>5.5</v>
      </c>
      <c r="B14" s="38"/>
      <c r="C14" s="39">
        <v>114478908</v>
      </c>
      <c r="D14" s="7"/>
      <c r="E14" s="40">
        <v>0.9859</v>
      </c>
      <c r="F14" s="40"/>
      <c r="G14" s="40">
        <v>0.99540499999999998</v>
      </c>
      <c r="H14" s="40"/>
      <c r="I14" s="40">
        <v>0.98555800000000005</v>
      </c>
      <c r="J14" s="40"/>
      <c r="K14" s="41">
        <f t="shared" si="0"/>
        <v>9.0345024999999727E-5</v>
      </c>
      <c r="L14" s="41"/>
      <c r="M14" s="41">
        <f t="shared" si="1"/>
        <v>1.1696399999996816E-7</v>
      </c>
    </row>
    <row r="15" spans="1:29" x14ac:dyDescent="0.25">
      <c r="A15" s="38">
        <v>6.5</v>
      </c>
      <c r="B15" s="38"/>
      <c r="C15" s="39">
        <v>109784007</v>
      </c>
      <c r="D15" s="7"/>
      <c r="E15" s="40">
        <v>0.9819</v>
      </c>
      <c r="F15" s="40"/>
      <c r="G15" s="40">
        <v>0.99386600000000003</v>
      </c>
      <c r="H15" s="40"/>
      <c r="I15" s="40">
        <v>0.98225700000000005</v>
      </c>
      <c r="J15" s="40"/>
      <c r="K15" s="41">
        <f t="shared" si="0"/>
        <v>1.4318515600000078E-4</v>
      </c>
      <c r="L15" s="41"/>
      <c r="M15" s="41">
        <f t="shared" si="1"/>
        <v>1.2744900000003692E-7</v>
      </c>
    </row>
    <row r="16" spans="1:29" x14ac:dyDescent="0.25">
      <c r="A16" s="38">
        <v>7.5</v>
      </c>
      <c r="B16" s="38"/>
      <c r="C16" s="39">
        <v>107905027</v>
      </c>
      <c r="D16" s="7"/>
      <c r="E16" s="40">
        <v>0.97930000000000006</v>
      </c>
      <c r="F16" s="40"/>
      <c r="G16" s="40">
        <v>0.99201899999999998</v>
      </c>
      <c r="H16" s="40"/>
      <c r="I16" s="40">
        <v>0.97871900000000001</v>
      </c>
      <c r="J16" s="40"/>
      <c r="K16" s="41">
        <f t="shared" si="0"/>
        <v>1.6177296099999808E-4</v>
      </c>
      <c r="L16" s="41"/>
      <c r="M16" s="41">
        <f t="shared" si="1"/>
        <v>3.375610000000624E-7</v>
      </c>
    </row>
    <row r="17" spans="1:13" x14ac:dyDescent="0.25">
      <c r="A17" s="38">
        <v>8.5</v>
      </c>
      <c r="B17" s="38"/>
      <c r="C17" s="39">
        <v>103318445</v>
      </c>
      <c r="D17" s="7"/>
      <c r="E17" s="40">
        <v>0.97670000000000001</v>
      </c>
      <c r="F17" s="40"/>
      <c r="G17" s="40">
        <v>0.98981600000000003</v>
      </c>
      <c r="H17" s="40"/>
      <c r="I17" s="40">
        <v>0.97492000000000001</v>
      </c>
      <c r="J17" s="40"/>
      <c r="K17" s="41">
        <f t="shared" si="0"/>
        <v>1.7202945600000043E-4</v>
      </c>
      <c r="L17" s="41"/>
      <c r="M17" s="41">
        <f t="shared" si="1"/>
        <v>3.1684000000000136E-6</v>
      </c>
    </row>
    <row r="18" spans="1:13" x14ac:dyDescent="0.25">
      <c r="A18" s="38">
        <v>9.5</v>
      </c>
      <c r="B18" s="38"/>
      <c r="C18" s="39">
        <v>94323402</v>
      </c>
      <c r="D18" s="7"/>
      <c r="E18" s="40">
        <v>0.97329999999999994</v>
      </c>
      <c r="F18" s="40"/>
      <c r="G18" s="40">
        <v>0.98721000000000003</v>
      </c>
      <c r="H18" s="40"/>
      <c r="I18" s="40">
        <v>0.97085999999999995</v>
      </c>
      <c r="J18" s="40"/>
      <c r="K18" s="41">
        <f t="shared" si="0"/>
        <v>1.9348810000000246E-4</v>
      </c>
      <c r="L18" s="41"/>
      <c r="M18" s="41">
        <f t="shared" si="1"/>
        <v>5.953599999999989E-6</v>
      </c>
    </row>
    <row r="19" spans="1:13" x14ac:dyDescent="0.25">
      <c r="A19" s="38">
        <v>10.5</v>
      </c>
      <c r="B19" s="38"/>
      <c r="C19" s="39">
        <v>92061033</v>
      </c>
      <c r="D19" s="7"/>
      <c r="E19" s="40">
        <v>0.97099999999999997</v>
      </c>
      <c r="F19" s="40"/>
      <c r="G19" s="40">
        <v>0.98414699999999999</v>
      </c>
      <c r="H19" s="40"/>
      <c r="I19" s="40">
        <v>0.96652300000000002</v>
      </c>
      <c r="J19" s="40"/>
      <c r="K19" s="41">
        <f t="shared" si="0"/>
        <v>1.7284360900000052E-4</v>
      </c>
      <c r="L19" s="41"/>
      <c r="M19" s="41">
        <f t="shared" si="1"/>
        <v>2.0043528999999581E-5</v>
      </c>
    </row>
    <row r="20" spans="1:13" x14ac:dyDescent="0.25">
      <c r="A20" s="38">
        <v>11.5</v>
      </c>
      <c r="B20" s="38"/>
      <c r="C20" s="39">
        <v>88497746</v>
      </c>
      <c r="D20" s="7"/>
      <c r="E20" s="40">
        <v>0.96099999999999997</v>
      </c>
      <c r="F20" s="40"/>
      <c r="G20" s="40">
        <v>0.98056200000000004</v>
      </c>
      <c r="H20" s="40"/>
      <c r="I20" s="40">
        <v>0.96188799999999997</v>
      </c>
      <c r="J20" s="40"/>
      <c r="K20" s="41">
        <f t="shared" si="0"/>
        <v>3.8267184400000309E-4</v>
      </c>
      <c r="L20" s="41"/>
      <c r="M20" s="41">
        <f t="shared" si="1"/>
        <v>7.8854399999999978E-7</v>
      </c>
    </row>
    <row r="21" spans="1:13" x14ac:dyDescent="0.25">
      <c r="A21" s="38">
        <v>12.5</v>
      </c>
      <c r="B21" s="38"/>
      <c r="C21" s="39">
        <v>82987905</v>
      </c>
      <c r="D21" s="7"/>
      <c r="E21" s="40">
        <v>0.95779999999999998</v>
      </c>
      <c r="F21" s="40"/>
      <c r="G21" s="40">
        <v>0.97640099999999996</v>
      </c>
      <c r="H21" s="40"/>
      <c r="I21" s="40">
        <v>0.95694000000000001</v>
      </c>
      <c r="J21" s="40"/>
      <c r="K21" s="41">
        <f t="shared" si="0"/>
        <v>3.4599720099999921E-4</v>
      </c>
      <c r="L21" s="41"/>
      <c r="M21" s="41">
        <f t="shared" si="1"/>
        <v>7.395999999999517E-7</v>
      </c>
    </row>
    <row r="22" spans="1:13" x14ac:dyDescent="0.25">
      <c r="A22" s="38">
        <v>13.5</v>
      </c>
      <c r="B22" s="38"/>
      <c r="C22" s="39">
        <v>77872757</v>
      </c>
      <c r="D22" s="7"/>
      <c r="E22" s="40">
        <v>0.95550000000000002</v>
      </c>
      <c r="F22" s="40"/>
      <c r="G22" s="40">
        <v>0.97160299999999999</v>
      </c>
      <c r="H22" s="40"/>
      <c r="I22" s="40">
        <v>0.95167000000000002</v>
      </c>
      <c r="J22" s="40"/>
      <c r="K22" s="41">
        <f t="shared" si="0"/>
        <v>2.593066089999993E-4</v>
      </c>
      <c r="L22" s="41"/>
      <c r="M22" s="41">
        <f t="shared" si="1"/>
        <v>1.4668900000000001E-5</v>
      </c>
    </row>
    <row r="23" spans="1:13" x14ac:dyDescent="0.25">
      <c r="A23" s="38">
        <v>14.5</v>
      </c>
      <c r="B23" s="38"/>
      <c r="C23" s="39">
        <v>64127467</v>
      </c>
      <c r="D23" s="7"/>
      <c r="E23" s="40">
        <v>0.9536</v>
      </c>
      <c r="F23" s="40"/>
      <c r="G23" s="40">
        <v>0.96610099999999999</v>
      </c>
      <c r="H23" s="40"/>
      <c r="I23" s="40">
        <v>0.94606299999999999</v>
      </c>
      <c r="J23" s="40"/>
      <c r="K23" s="41">
        <f t="shared" si="0"/>
        <v>1.5627500099999961E-4</v>
      </c>
      <c r="L23" s="41"/>
      <c r="M23" s="41">
        <f t="shared" si="1"/>
        <v>5.6806369000000238E-5</v>
      </c>
    </row>
    <row r="24" spans="1:13" x14ac:dyDescent="0.25">
      <c r="A24" s="38">
        <v>15.5</v>
      </c>
      <c r="B24" s="38"/>
      <c r="C24" s="39">
        <v>50694673</v>
      </c>
      <c r="D24" s="7"/>
      <c r="E24" s="40">
        <v>0.94799999999999995</v>
      </c>
      <c r="F24" s="40"/>
      <c r="G24" s="40">
        <v>0.95982500000000004</v>
      </c>
      <c r="H24" s="40"/>
      <c r="I24" s="40">
        <v>0.94008700000000001</v>
      </c>
      <c r="J24" s="40"/>
      <c r="K24" s="41">
        <f t="shared" si="0"/>
        <v>1.3983062500000202E-4</v>
      </c>
      <c r="L24" s="41"/>
      <c r="M24" s="41">
        <f t="shared" si="1"/>
        <v>6.2615568999999172E-5</v>
      </c>
    </row>
    <row r="25" spans="1:13" x14ac:dyDescent="0.25">
      <c r="A25" s="38">
        <v>16.5</v>
      </c>
      <c r="B25" s="38"/>
      <c r="C25" s="39">
        <v>45876725</v>
      </c>
      <c r="D25" s="7"/>
      <c r="E25" s="40">
        <v>0.94379999999999997</v>
      </c>
      <c r="F25" s="40"/>
      <c r="G25" s="40">
        <v>0.952704</v>
      </c>
      <c r="H25" s="40"/>
      <c r="I25" s="40">
        <v>0.93373600000000001</v>
      </c>
      <c r="J25" s="40"/>
      <c r="K25" s="41">
        <f t="shared" si="0"/>
        <v>7.9281216000000413E-5</v>
      </c>
      <c r="L25" s="41"/>
      <c r="M25" s="41">
        <f t="shared" si="1"/>
        <v>1.0128409599999924E-4</v>
      </c>
    </row>
    <row r="26" spans="1:13" x14ac:dyDescent="0.25">
      <c r="A26" s="38">
        <v>17.5</v>
      </c>
      <c r="B26" s="38"/>
      <c r="C26" s="39">
        <v>37241748</v>
      </c>
      <c r="D26" s="7"/>
      <c r="E26" s="40">
        <v>0.93769999999999998</v>
      </c>
      <c r="F26" s="40"/>
      <c r="G26" s="40">
        <v>0.94466099999999997</v>
      </c>
      <c r="H26" s="40"/>
      <c r="I26" s="40">
        <v>0.92699600000000004</v>
      </c>
      <c r="J26" s="40"/>
      <c r="K26" s="41">
        <f t="shared" si="0"/>
        <v>4.8455520999999927E-5</v>
      </c>
      <c r="L26" s="41"/>
      <c r="M26" s="41">
        <f t="shared" si="1"/>
        <v>1.1457561599999863E-4</v>
      </c>
    </row>
    <row r="27" spans="1:13" x14ac:dyDescent="0.25">
      <c r="A27" s="38">
        <v>18.5</v>
      </c>
      <c r="B27" s="38"/>
      <c r="C27" s="39">
        <v>31366925</v>
      </c>
      <c r="D27" s="7"/>
      <c r="E27" s="40">
        <v>0.93010000000000004</v>
      </c>
      <c r="F27" s="40"/>
      <c r="G27" s="40">
        <v>0.93559700000000001</v>
      </c>
      <c r="H27" s="40"/>
      <c r="I27" s="40">
        <v>0.91984500000000002</v>
      </c>
      <c r="J27" s="40"/>
      <c r="K27" s="41">
        <f t="shared" si="0"/>
        <v>3.0217008999999716E-5</v>
      </c>
      <c r="L27" s="41"/>
      <c r="M27" s="41">
        <f t="shared" si="1"/>
        <v>1.0516502500000029E-4</v>
      </c>
    </row>
    <row r="28" spans="1:13" x14ac:dyDescent="0.25">
      <c r="A28" s="38">
        <v>19.5</v>
      </c>
      <c r="B28" s="38"/>
      <c r="C28" s="39">
        <v>29004713</v>
      </c>
      <c r="D28" s="7"/>
      <c r="E28" s="40">
        <v>0.92510000000000003</v>
      </c>
      <c r="F28" s="40"/>
      <c r="G28" s="40">
        <v>0.92544499999999996</v>
      </c>
      <c r="H28" s="40"/>
      <c r="I28" s="40">
        <v>0.91224899999999998</v>
      </c>
      <c r="J28" s="40"/>
      <c r="K28" s="41">
        <f t="shared" si="0"/>
        <v>1.190249999999508E-7</v>
      </c>
      <c r="L28" s="41"/>
      <c r="M28" s="41">
        <f t="shared" si="1"/>
        <v>1.6514820100000147E-4</v>
      </c>
    </row>
    <row r="29" spans="1:13" x14ac:dyDescent="0.25">
      <c r="A29" s="38">
        <v>20.5</v>
      </c>
      <c r="B29" s="38"/>
      <c r="C29" s="39">
        <v>26358769</v>
      </c>
      <c r="D29" s="7"/>
      <c r="E29" s="40">
        <v>0.91670000000000007</v>
      </c>
      <c r="F29" s="40"/>
      <c r="G29" s="40">
        <v>0.91411299999999995</v>
      </c>
      <c r="H29" s="40"/>
      <c r="I29" s="40">
        <v>0.90420800000000001</v>
      </c>
      <c r="J29" s="40"/>
      <c r="K29" s="41">
        <f t="shared" si="0"/>
        <v>6.6925690000006051E-6</v>
      </c>
      <c r="L29" s="41"/>
      <c r="M29" s="41">
        <f t="shared" si="1"/>
        <v>1.5605006400000148E-4</v>
      </c>
    </row>
    <row r="30" spans="1:13" x14ac:dyDescent="0.25">
      <c r="A30" s="38">
        <v>21.5</v>
      </c>
      <c r="B30" s="38"/>
      <c r="C30" s="39">
        <v>24121573</v>
      </c>
      <c r="D30" s="7"/>
      <c r="E30" s="40">
        <v>0.90930000000000011</v>
      </c>
      <c r="F30" s="40"/>
      <c r="G30" s="40">
        <v>0.90150399999999997</v>
      </c>
      <c r="H30" s="40"/>
      <c r="I30" s="40">
        <v>0.89570099999999997</v>
      </c>
      <c r="J30" s="40"/>
      <c r="K30" s="41">
        <f t="shared" si="0"/>
        <v>6.0777616000002124E-5</v>
      </c>
      <c r="L30" s="41"/>
      <c r="M30" s="41">
        <f t="shared" si="1"/>
        <v>1.8493280100000378E-4</v>
      </c>
    </row>
    <row r="31" spans="1:13" x14ac:dyDescent="0.25">
      <c r="A31" s="38">
        <v>22.5</v>
      </c>
      <c r="B31" s="38"/>
      <c r="C31" s="39">
        <v>20882364</v>
      </c>
      <c r="D31" s="7"/>
      <c r="E31" s="40">
        <v>0.90510000000000002</v>
      </c>
      <c r="F31" s="40"/>
      <c r="G31" s="40">
        <v>0.88751500000000005</v>
      </c>
      <c r="H31" s="40"/>
      <c r="I31" s="40">
        <v>0.88669500000000001</v>
      </c>
      <c r="J31" s="40"/>
      <c r="K31" s="41">
        <f t="shared" si="0"/>
        <v>3.0923222499999866E-4</v>
      </c>
      <c r="L31" s="41"/>
      <c r="M31" s="41">
        <f t="shared" si="1"/>
        <v>3.3874402500000015E-4</v>
      </c>
    </row>
    <row r="32" spans="1:13" x14ac:dyDescent="0.25">
      <c r="A32" s="38">
        <v>23.5</v>
      </c>
      <c r="B32" s="38"/>
      <c r="C32" s="39">
        <v>20729085</v>
      </c>
      <c r="D32" s="7"/>
      <c r="E32" s="40">
        <v>0.8993000000000001</v>
      </c>
      <c r="F32" s="40"/>
      <c r="G32" s="40">
        <v>0.87202999999999997</v>
      </c>
      <c r="H32" s="40"/>
      <c r="I32" s="40">
        <v>0.87716899999999998</v>
      </c>
      <c r="J32" s="40"/>
      <c r="K32" s="41">
        <f t="shared" si="0"/>
        <v>7.4365290000000695E-4</v>
      </c>
      <c r="L32" s="41"/>
      <c r="M32" s="41">
        <f t="shared" si="1"/>
        <v>4.8978116100000543E-4</v>
      </c>
    </row>
    <row r="33" spans="1:13" x14ac:dyDescent="0.25">
      <c r="A33" s="38">
        <v>24.5</v>
      </c>
      <c r="B33" s="38"/>
      <c r="C33" s="39">
        <v>17154741</v>
      </c>
      <c r="D33" s="7"/>
      <c r="E33" s="40">
        <v>0.89610000000000001</v>
      </c>
      <c r="F33" s="40"/>
      <c r="G33" s="40">
        <v>0.85492800000000002</v>
      </c>
      <c r="H33" s="40"/>
      <c r="I33" s="40">
        <v>0.86711499999999997</v>
      </c>
      <c r="J33" s="40"/>
      <c r="K33" s="41">
        <f t="shared" si="0"/>
        <v>1.6951335839999989E-3</v>
      </c>
      <c r="L33" s="41"/>
      <c r="M33" s="41">
        <f t="shared" si="1"/>
        <v>8.4013022500000227E-4</v>
      </c>
    </row>
    <row r="34" spans="1:13" x14ac:dyDescent="0.25">
      <c r="A34" s="38">
        <v>25.5</v>
      </c>
      <c r="B34" s="38"/>
      <c r="C34" s="39">
        <v>15464199</v>
      </c>
      <c r="D34" s="7"/>
      <c r="E34" s="40">
        <v>0.8891</v>
      </c>
      <c r="F34" s="40"/>
      <c r="G34" s="40">
        <v>0.83604400000000001</v>
      </c>
      <c r="H34" s="40"/>
      <c r="I34" s="40">
        <v>0.85651200000000005</v>
      </c>
      <c r="J34" s="40"/>
      <c r="K34" s="41">
        <f t="shared" si="0"/>
        <v>2.8149391359999993E-3</v>
      </c>
      <c r="L34" s="41"/>
      <c r="M34" s="41">
        <f t="shared" si="1"/>
        <v>1.0619777439999968E-3</v>
      </c>
    </row>
    <row r="35" spans="1:13" x14ac:dyDescent="0.25">
      <c r="A35" s="38">
        <v>26.5</v>
      </c>
      <c r="B35" s="38"/>
      <c r="C35" s="39">
        <v>12569328</v>
      </c>
      <c r="D35" s="7"/>
      <c r="E35" s="40">
        <v>0.87970000000000004</v>
      </c>
      <c r="F35" s="40"/>
      <c r="G35" s="40">
        <v>0.81526699999999996</v>
      </c>
      <c r="H35" s="40"/>
      <c r="I35" s="40">
        <v>0.84531400000000001</v>
      </c>
      <c r="J35" s="40"/>
      <c r="K35" s="41">
        <f t="shared" si="0"/>
        <v>4.1516114890000093E-3</v>
      </c>
      <c r="L35" s="41"/>
      <c r="M35" s="41">
        <f t="shared" si="1"/>
        <v>1.1823969960000019E-3</v>
      </c>
    </row>
    <row r="36" spans="1:13" x14ac:dyDescent="0.25">
      <c r="A36" s="38">
        <v>27.5</v>
      </c>
      <c r="B36" s="38"/>
      <c r="C36" s="39">
        <v>11941890</v>
      </c>
      <c r="D36" s="7"/>
      <c r="E36" s="40">
        <v>0.86739999999999995</v>
      </c>
      <c r="F36" s="40"/>
      <c r="G36" s="40">
        <v>0.79245699999999997</v>
      </c>
      <c r="H36" s="40"/>
      <c r="I36" s="40">
        <v>0.83352000000000004</v>
      </c>
      <c r="J36" s="40"/>
      <c r="K36" s="41">
        <f t="shared" si="0"/>
        <v>5.6164532489999973E-3</v>
      </c>
      <c r="L36" s="41"/>
      <c r="M36" s="41">
        <f t="shared" si="1"/>
        <v>1.1478543999999939E-3</v>
      </c>
    </row>
    <row r="37" spans="1:13" x14ac:dyDescent="0.25">
      <c r="A37" s="38">
        <v>28.5</v>
      </c>
      <c r="B37" s="38"/>
      <c r="C37" s="39">
        <v>9129178</v>
      </c>
      <c r="D37" s="7"/>
      <c r="E37" s="40">
        <v>0.85840000000000005</v>
      </c>
      <c r="F37" s="40"/>
      <c r="G37" s="40">
        <v>0.76747799999999999</v>
      </c>
      <c r="H37" s="40"/>
      <c r="I37" s="40">
        <v>0.82111299999999998</v>
      </c>
      <c r="J37" s="40"/>
      <c r="K37" s="41">
        <f t="shared" si="0"/>
        <v>8.2668100840000112E-3</v>
      </c>
      <c r="L37" s="41"/>
      <c r="M37" s="41">
        <f t="shared" si="1"/>
        <v>1.3903203690000053E-3</v>
      </c>
    </row>
    <row r="38" spans="1:13" x14ac:dyDescent="0.25">
      <c r="A38" s="38">
        <v>29.5</v>
      </c>
      <c r="B38" s="38"/>
      <c r="C38" s="39">
        <v>9802435</v>
      </c>
      <c r="D38" s="7"/>
      <c r="E38" s="40">
        <v>0.84499999999999997</v>
      </c>
      <c r="F38" s="40"/>
      <c r="G38" s="40">
        <v>0.74020600000000003</v>
      </c>
      <c r="H38" s="40"/>
      <c r="I38" s="40">
        <v>0.80806900000000004</v>
      </c>
      <c r="J38" s="40"/>
      <c r="K38" s="41">
        <f t="shared" si="0"/>
        <v>1.0981782435999989E-2</v>
      </c>
      <c r="L38" s="41"/>
      <c r="M38" s="41">
        <f t="shared" si="1"/>
        <v>1.3638987609999953E-3</v>
      </c>
    </row>
    <row r="39" spans="1:13" x14ac:dyDescent="0.25">
      <c r="A39" s="38">
        <v>30.5</v>
      </c>
      <c r="B39" s="38"/>
      <c r="C39" s="39">
        <v>9687548</v>
      </c>
      <c r="D39" s="7"/>
      <c r="E39" s="40">
        <v>0.83219999999999994</v>
      </c>
      <c r="F39" s="40"/>
      <c r="G39" s="40">
        <v>0.71054499999999998</v>
      </c>
      <c r="H39" s="40"/>
      <c r="I39" s="40">
        <v>0.79434400000000005</v>
      </c>
      <c r="J39" s="40"/>
      <c r="K39" s="41">
        <f t="shared" si="0"/>
        <v>1.479993902499999E-2</v>
      </c>
      <c r="L39" s="41"/>
      <c r="M39" s="41">
        <f t="shared" si="1"/>
        <v>1.4330767359999916E-3</v>
      </c>
    </row>
    <row r="40" spans="1:13" x14ac:dyDescent="0.25">
      <c r="A40" s="38">
        <v>31.5</v>
      </c>
      <c r="B40" s="38"/>
      <c r="C40" s="39">
        <v>8499739</v>
      </c>
      <c r="D40" s="7"/>
      <c r="E40" s="40">
        <v>0.81830000000000003</v>
      </c>
      <c r="F40" s="40"/>
      <c r="G40" s="40">
        <v>0.67843699999999996</v>
      </c>
      <c r="H40" s="40"/>
      <c r="I40" s="40">
        <v>0.77995000000000003</v>
      </c>
      <c r="J40" s="40"/>
      <c r="K40" s="41">
        <f t="shared" si="0"/>
        <v>1.9561658769000019E-2</v>
      </c>
      <c r="L40" s="41"/>
      <c r="M40" s="41">
        <f t="shared" si="1"/>
        <v>1.4707224999999996E-3</v>
      </c>
    </row>
    <row r="41" spans="1:13" x14ac:dyDescent="0.25">
      <c r="A41" s="38">
        <v>32.5</v>
      </c>
      <c r="B41" s="38"/>
      <c r="C41" s="39">
        <v>7527067</v>
      </c>
      <c r="D41" s="7"/>
      <c r="E41" s="40">
        <v>0.80469999999999997</v>
      </c>
      <c r="F41" s="40"/>
      <c r="G41" s="40">
        <v>0.64383999999999997</v>
      </c>
      <c r="H41" s="40"/>
      <c r="I41" s="40">
        <v>0.764872</v>
      </c>
      <c r="J41" s="40"/>
      <c r="K41" s="41">
        <f t="shared" si="0"/>
        <v>2.5875939600000002E-2</v>
      </c>
      <c r="L41" s="41"/>
      <c r="M41" s="41">
        <f t="shared" si="1"/>
        <v>1.5862695839999981E-3</v>
      </c>
    </row>
    <row r="42" spans="1:13" x14ac:dyDescent="0.25">
      <c r="A42" s="38">
        <v>33.5</v>
      </c>
      <c r="B42" s="38"/>
      <c r="C42" s="39">
        <v>7256376</v>
      </c>
      <c r="D42" s="7"/>
      <c r="E42" s="40">
        <v>0.78390000000000004</v>
      </c>
      <c r="F42" s="40"/>
      <c r="G42" s="40">
        <v>0.606877</v>
      </c>
      <c r="H42" s="40"/>
      <c r="I42" s="40">
        <v>0.74907599999999996</v>
      </c>
      <c r="J42" s="40"/>
      <c r="K42" s="41">
        <f t="shared" si="0"/>
        <v>3.1337142529000016E-2</v>
      </c>
      <c r="L42" s="41"/>
      <c r="M42" s="41">
        <f t="shared" si="1"/>
        <v>1.2127109760000053E-3</v>
      </c>
    </row>
    <row r="43" spans="1:13" x14ac:dyDescent="0.25">
      <c r="A43" s="38">
        <v>34.5</v>
      </c>
      <c r="B43" s="38"/>
      <c r="C43" s="39">
        <v>6768404</v>
      </c>
      <c r="D43" s="7"/>
      <c r="E43" s="40">
        <v>0.76029999999999998</v>
      </c>
      <c r="F43" s="40"/>
      <c r="G43" s="40">
        <v>0.56771700000000003</v>
      </c>
      <c r="H43" s="40"/>
      <c r="I43" s="40">
        <v>0.73255000000000003</v>
      </c>
      <c r="J43" s="40"/>
      <c r="K43" s="41">
        <f t="shared" si="0"/>
        <v>3.7088211888999981E-2</v>
      </c>
      <c r="L43" s="41"/>
      <c r="M43" s="41">
        <f t="shared" si="1"/>
        <v>7.7006249999999677E-4</v>
      </c>
    </row>
    <row r="44" spans="1:13" x14ac:dyDescent="0.25">
      <c r="A44" s="38">
        <v>35.5</v>
      </c>
      <c r="B44" s="38"/>
      <c r="C44" s="39">
        <v>6514044</v>
      </c>
      <c r="D44" s="7"/>
      <c r="E44" s="40">
        <v>0.74439999999999995</v>
      </c>
      <c r="F44" s="40"/>
      <c r="G44" s="40">
        <v>0.52663300000000002</v>
      </c>
      <c r="H44" s="40"/>
      <c r="I44" s="40">
        <v>0.71530700000000003</v>
      </c>
      <c r="J44" s="40"/>
      <c r="K44" s="41">
        <f t="shared" si="0"/>
        <v>4.7422466288999973E-2</v>
      </c>
      <c r="L44" s="41"/>
      <c r="M44" s="41">
        <f t="shared" si="1"/>
        <v>8.4640264899999557E-4</v>
      </c>
    </row>
    <row r="45" spans="1:13" x14ac:dyDescent="0.25">
      <c r="A45" s="38">
        <v>36.5</v>
      </c>
      <c r="B45" s="38"/>
      <c r="C45" s="39">
        <v>6242077</v>
      </c>
      <c r="D45" s="7"/>
      <c r="E45" s="40">
        <v>0.72510000000000008</v>
      </c>
      <c r="F45" s="40"/>
      <c r="G45" s="40">
        <v>0.48400700000000002</v>
      </c>
      <c r="H45" s="40"/>
      <c r="I45" s="40">
        <v>0.69734200000000002</v>
      </c>
      <c r="J45" s="40"/>
      <c r="K45" s="41">
        <f t="shared" si="0"/>
        <v>5.8125834649000029E-2</v>
      </c>
      <c r="L45" s="41"/>
      <c r="M45" s="41">
        <f t="shared" si="1"/>
        <v>7.705065640000034E-4</v>
      </c>
    </row>
    <row r="46" spans="1:13" x14ac:dyDescent="0.25">
      <c r="A46" s="38">
        <v>37.5</v>
      </c>
      <c r="B46" s="38"/>
      <c r="C46" s="39">
        <v>5945503</v>
      </c>
      <c r="D46" s="7"/>
      <c r="E46" s="40">
        <v>0.70480000000000009</v>
      </c>
      <c r="F46" s="40"/>
      <c r="G46" s="40">
        <v>0.440328</v>
      </c>
      <c r="H46" s="40"/>
      <c r="I46" s="40">
        <v>0.678624</v>
      </c>
      <c r="J46" s="40"/>
      <c r="K46" s="41">
        <f t="shared" si="0"/>
        <v>6.9945438784000044E-2</v>
      </c>
      <c r="L46" s="41"/>
      <c r="M46" s="41">
        <f t="shared" si="1"/>
        <v>6.8518297600000467E-4</v>
      </c>
    </row>
    <row r="47" spans="1:13" x14ac:dyDescent="0.25">
      <c r="A47" s="38">
        <v>38.5</v>
      </c>
      <c r="B47" s="38"/>
      <c r="C47" s="39">
        <v>5570036</v>
      </c>
      <c r="D47" s="7"/>
      <c r="E47" s="40">
        <v>0.68299999999999994</v>
      </c>
      <c r="F47" s="40"/>
      <c r="G47" s="40">
        <v>0.39617999999999998</v>
      </c>
      <c r="H47" s="40"/>
      <c r="I47" s="40">
        <v>0.65918399999999999</v>
      </c>
      <c r="J47" s="40"/>
      <c r="K47" s="41">
        <f t="shared" si="0"/>
        <v>8.2265712399999982E-2</v>
      </c>
      <c r="L47" s="41"/>
      <c r="M47" s="41">
        <f t="shared" si="1"/>
        <v>5.6720185599999759E-4</v>
      </c>
    </row>
    <row r="48" spans="1:13" x14ac:dyDescent="0.25">
      <c r="A48" s="38">
        <v>39.5</v>
      </c>
      <c r="B48" s="38"/>
      <c r="C48" s="39">
        <v>5313522</v>
      </c>
      <c r="D48" s="7"/>
      <c r="E48" s="40">
        <v>0.66760000000000008</v>
      </c>
      <c r="F48" s="40"/>
      <c r="G48" s="40">
        <v>0.35223500000000002</v>
      </c>
      <c r="H48" s="40"/>
      <c r="I48" s="40">
        <v>0.63904099999999997</v>
      </c>
      <c r="J48" s="40"/>
      <c r="K48" s="41">
        <f t="shared" si="0"/>
        <v>9.9455083225000032E-2</v>
      </c>
      <c r="L48" s="41"/>
      <c r="M48" s="41">
        <f t="shared" si="1"/>
        <v>8.1561648100000645E-4</v>
      </c>
    </row>
    <row r="49" spans="1:13" x14ac:dyDescent="0.25">
      <c r="A49" s="38">
        <v>40.5</v>
      </c>
      <c r="B49" s="38"/>
      <c r="C49" s="39">
        <v>4996688</v>
      </c>
      <c r="D49" s="7"/>
      <c r="E49" s="57">
        <v>0.63690000000000002</v>
      </c>
      <c r="F49" s="57"/>
      <c r="G49" s="57">
        <v>0.30919799999999997</v>
      </c>
      <c r="H49" s="57"/>
      <c r="I49" s="57">
        <v>0.61820799999999998</v>
      </c>
      <c r="J49" s="57"/>
      <c r="K49" s="41">
        <f t="shared" si="0"/>
        <v>0.10738860080400003</v>
      </c>
      <c r="L49" s="41"/>
      <c r="M49" s="41">
        <f t="shared" si="1"/>
        <v>3.4939086400000158E-4</v>
      </c>
    </row>
    <row r="50" spans="1:13" x14ac:dyDescent="0.25">
      <c r="A50" s="38">
        <v>41.5</v>
      </c>
      <c r="B50" s="38"/>
      <c r="C50" s="39">
        <v>4645205</v>
      </c>
      <c r="D50" s="7"/>
      <c r="E50" s="40">
        <v>0.60319999999999996</v>
      </c>
      <c r="F50" s="40"/>
      <c r="G50" s="40">
        <v>0.26775900000000002</v>
      </c>
      <c r="H50" s="40"/>
      <c r="I50" s="40">
        <v>0.59668699999999997</v>
      </c>
      <c r="J50" s="40"/>
      <c r="K50" s="41">
        <f t="shared" si="0"/>
        <v>0.11252066448099995</v>
      </c>
      <c r="L50" s="41"/>
      <c r="M50" s="41">
        <f t="shared" si="1"/>
        <v>4.2419168999999882E-5</v>
      </c>
    </row>
    <row r="51" spans="1:13" x14ac:dyDescent="0.25">
      <c r="A51" s="38">
        <v>42.5</v>
      </c>
      <c r="B51" s="38"/>
      <c r="C51" s="39">
        <v>4432558</v>
      </c>
      <c r="D51" s="7"/>
      <c r="E51" s="40">
        <v>0.58329999999999993</v>
      </c>
      <c r="F51" s="40"/>
      <c r="G51" s="40">
        <v>0.22855900000000001</v>
      </c>
      <c r="H51" s="40"/>
      <c r="I51" s="40">
        <v>0.574542</v>
      </c>
      <c r="J51" s="40"/>
      <c r="K51" s="41">
        <f t="shared" si="0"/>
        <v>0.12584117708099996</v>
      </c>
      <c r="L51" s="41"/>
      <c r="M51" s="41">
        <f t="shared" si="1"/>
        <v>7.6702563999998815E-5</v>
      </c>
    </row>
    <row r="52" spans="1:13" x14ac:dyDescent="0.25">
      <c r="A52" s="38">
        <v>43.5</v>
      </c>
      <c r="B52" s="38"/>
      <c r="C52" s="39">
        <v>4080934</v>
      </c>
      <c r="D52" s="7"/>
      <c r="E52" s="40">
        <v>0.56530000000000002</v>
      </c>
      <c r="F52" s="40"/>
      <c r="G52" s="40">
        <v>0.19214899999999999</v>
      </c>
      <c r="H52" s="40"/>
      <c r="I52" s="40">
        <v>0.55181599999999997</v>
      </c>
      <c r="J52" s="40"/>
      <c r="K52" s="41">
        <f t="shared" si="0"/>
        <v>0.139241668801</v>
      </c>
      <c r="L52" s="41"/>
      <c r="M52" s="41">
        <f t="shared" si="1"/>
        <v>1.8181825600000138E-4</v>
      </c>
    </row>
    <row r="53" spans="1:13" x14ac:dyDescent="0.25">
      <c r="A53" s="38">
        <v>44.5</v>
      </c>
      <c r="B53" s="38"/>
      <c r="C53" s="39">
        <v>3894750</v>
      </c>
      <c r="D53" s="7"/>
      <c r="E53" s="40">
        <v>0.54320000000000002</v>
      </c>
      <c r="F53" s="40"/>
      <c r="G53" s="40">
        <v>0.15895100000000001</v>
      </c>
      <c r="H53" s="40"/>
      <c r="I53" s="40">
        <v>0.52854599999999996</v>
      </c>
      <c r="J53" s="40"/>
      <c r="K53" s="41">
        <f t="shared" si="0"/>
        <v>0.14764729400100002</v>
      </c>
      <c r="L53" s="41"/>
      <c r="M53" s="41">
        <f t="shared" si="1"/>
        <v>2.1473971600000164E-4</v>
      </c>
    </row>
    <row r="54" spans="1:13" x14ac:dyDescent="0.25">
      <c r="A54" s="38">
        <v>45.5</v>
      </c>
      <c r="B54" s="38"/>
      <c r="C54" s="39">
        <v>3367588</v>
      </c>
      <c r="D54" s="7"/>
      <c r="E54" s="57">
        <v>0.47310000000000002</v>
      </c>
      <c r="F54" s="57"/>
      <c r="G54" s="57">
        <v>0.12923999999999999</v>
      </c>
      <c r="H54" s="57"/>
      <c r="I54" s="57">
        <v>0.50479600000000002</v>
      </c>
      <c r="J54" s="57"/>
      <c r="K54" s="41">
        <f t="shared" si="0"/>
        <v>0.11823969960000004</v>
      </c>
      <c r="L54" s="41"/>
      <c r="M54" s="41">
        <f t="shared" si="1"/>
        <v>1.0046364160000002E-3</v>
      </c>
    </row>
    <row r="55" spans="1:13" x14ac:dyDescent="0.25">
      <c r="A55" s="38">
        <v>46.5</v>
      </c>
      <c r="B55" s="38"/>
      <c r="C55" s="39">
        <v>3102198</v>
      </c>
      <c r="D55" s="7"/>
      <c r="E55" s="40">
        <v>0.4451</v>
      </c>
      <c r="F55" s="40"/>
      <c r="G55" s="40">
        <v>0.103197</v>
      </c>
      <c r="H55" s="40"/>
      <c r="I55" s="40">
        <v>0.48065000000000002</v>
      </c>
      <c r="J55" s="40"/>
      <c r="K55" s="41">
        <f t="shared" si="0"/>
        <v>0.11689766140900001</v>
      </c>
      <c r="L55" s="41"/>
      <c r="M55" s="41">
        <f t="shared" si="1"/>
        <v>1.2638025000000018E-3</v>
      </c>
    </row>
    <row r="56" spans="1:13" x14ac:dyDescent="0.25">
      <c r="A56" s="38">
        <v>47.5</v>
      </c>
      <c r="B56" s="38"/>
      <c r="C56" s="39">
        <v>2895464</v>
      </c>
      <c r="D56" s="7"/>
      <c r="E56" s="40">
        <v>0.42359999999999998</v>
      </c>
      <c r="F56" s="40"/>
      <c r="G56" s="40">
        <v>8.0727999999999994E-2</v>
      </c>
      <c r="H56" s="40"/>
      <c r="I56" s="40">
        <v>0.45618399999999998</v>
      </c>
      <c r="J56" s="40"/>
      <c r="K56" s="41">
        <f t="shared" si="0"/>
        <v>0.11756120838399997</v>
      </c>
      <c r="L56" s="41"/>
      <c r="M56" s="41">
        <f t="shared" si="1"/>
        <v>1.0617170560000002E-3</v>
      </c>
    </row>
    <row r="57" spans="1:13" x14ac:dyDescent="0.25">
      <c r="A57" s="38">
        <v>48.5</v>
      </c>
      <c r="B57" s="38"/>
      <c r="C57" s="39">
        <v>2674358</v>
      </c>
      <c r="D57" s="7"/>
      <c r="E57" s="40">
        <v>0.40350000000000003</v>
      </c>
      <c r="F57" s="40"/>
      <c r="G57" s="40">
        <v>6.1684000000000003E-2</v>
      </c>
      <c r="H57" s="40"/>
      <c r="I57" s="40">
        <v>0.43147999999999997</v>
      </c>
      <c r="J57" s="40"/>
      <c r="K57" s="41">
        <f t="shared" si="0"/>
        <v>0.11683817785600001</v>
      </c>
      <c r="L57" s="41"/>
      <c r="M57" s="41">
        <f t="shared" si="1"/>
        <v>7.8288039999999711E-4</v>
      </c>
    </row>
    <row r="58" spans="1:13" x14ac:dyDescent="0.25">
      <c r="A58" s="38">
        <v>49.5</v>
      </c>
      <c r="B58" s="38"/>
      <c r="C58" s="39">
        <v>2425611</v>
      </c>
      <c r="D58" s="7"/>
      <c r="E58" s="40">
        <v>0.37569999999999998</v>
      </c>
      <c r="F58" s="40"/>
      <c r="G58" s="40">
        <v>4.5836000000000002E-2</v>
      </c>
      <c r="H58" s="40"/>
      <c r="I58" s="40">
        <v>0.40664499999999998</v>
      </c>
      <c r="J58" s="40"/>
      <c r="K58" s="41">
        <f t="shared" si="0"/>
        <v>0.108810258496</v>
      </c>
      <c r="L58" s="41"/>
      <c r="M58" s="41">
        <f t="shared" si="1"/>
        <v>9.5759302499999997E-4</v>
      </c>
    </row>
    <row r="59" spans="1:13" x14ac:dyDescent="0.25">
      <c r="A59" s="38">
        <v>50.5</v>
      </c>
      <c r="B59" s="38"/>
      <c r="C59" s="39">
        <v>2353636</v>
      </c>
      <c r="D59" s="7"/>
      <c r="E59" s="40">
        <v>0.36729999999999996</v>
      </c>
      <c r="F59" s="40"/>
      <c r="G59" s="40">
        <v>3.2910000000000002E-2</v>
      </c>
      <c r="H59" s="40"/>
      <c r="I59" s="40">
        <v>0.38178299999999998</v>
      </c>
      <c r="J59" s="40"/>
      <c r="K59" s="41">
        <f t="shared" si="0"/>
        <v>0.11181667209999997</v>
      </c>
      <c r="L59" s="41"/>
      <c r="M59" s="41">
        <f t="shared" si="1"/>
        <v>2.0975728900000069E-4</v>
      </c>
    </row>
    <row r="60" spans="1:13" x14ac:dyDescent="0.25">
      <c r="A60" s="38">
        <v>51.5</v>
      </c>
      <c r="B60" s="38"/>
      <c r="C60" s="39">
        <v>2203134</v>
      </c>
      <c r="D60" s="7"/>
      <c r="E60" s="40">
        <v>0.35659999999999997</v>
      </c>
      <c r="F60" s="40"/>
      <c r="G60" s="40">
        <v>2.2619E-2</v>
      </c>
      <c r="H60" s="40"/>
      <c r="I60" s="40">
        <v>0.35700500000000002</v>
      </c>
      <c r="J60" s="40"/>
      <c r="K60" s="41">
        <f t="shared" si="0"/>
        <v>0.11154330836099999</v>
      </c>
      <c r="L60" s="41"/>
      <c r="M60" s="41">
        <f t="shared" si="1"/>
        <v>1.640250000000358E-7</v>
      </c>
    </row>
    <row r="61" spans="1:13" x14ac:dyDescent="0.25">
      <c r="A61" s="38">
        <v>52.5</v>
      </c>
      <c r="B61" s="38"/>
      <c r="C61" s="39">
        <v>1818789</v>
      </c>
      <c r="D61" s="7"/>
      <c r="E61" s="40">
        <v>0.33299999999999996</v>
      </c>
      <c r="F61" s="40"/>
      <c r="G61" s="40">
        <v>1.4678999999999999E-2</v>
      </c>
      <c r="H61" s="40"/>
      <c r="I61" s="40">
        <v>0.33243499999999998</v>
      </c>
      <c r="J61" s="40"/>
      <c r="K61" s="41">
        <f t="shared" si="0"/>
        <v>0.10132825904099997</v>
      </c>
      <c r="L61" s="41"/>
      <c r="M61" s="41">
        <f t="shared" si="1"/>
        <v>3.1922499999997988E-7</v>
      </c>
    </row>
    <row r="62" spans="1:13" ht="15.75" thickBot="1" x14ac:dyDescent="0.3">
      <c r="A62" s="42">
        <v>53.5</v>
      </c>
      <c r="B62" s="42"/>
      <c r="C62" s="43">
        <v>1577841</v>
      </c>
      <c r="D62" s="44"/>
      <c r="E62" s="45">
        <v>0.32640000000000002</v>
      </c>
      <c r="F62" s="45"/>
      <c r="G62" s="45">
        <v>8.8430000000000002E-3</v>
      </c>
      <c r="H62" s="45"/>
      <c r="I62" s="45">
        <v>0.30818499999999999</v>
      </c>
      <c r="J62" s="45"/>
      <c r="K62" s="46">
        <f t="shared" si="0"/>
        <v>0.10084244824900002</v>
      </c>
      <c r="L62" s="46"/>
      <c r="M62" s="46">
        <f t="shared" si="1"/>
        <v>3.3178622500000136E-4</v>
      </c>
    </row>
    <row r="63" spans="1:13" x14ac:dyDescent="0.25">
      <c r="A63" s="38">
        <v>54.5</v>
      </c>
      <c r="B63" s="38"/>
      <c r="C63" s="39">
        <v>1334440</v>
      </c>
      <c r="D63" s="7"/>
      <c r="E63" s="40">
        <v>0.31579999999999997</v>
      </c>
      <c r="F63" s="40"/>
      <c r="G63" s="40">
        <v>4.7869999999999996E-3</v>
      </c>
      <c r="H63" s="40"/>
      <c r="I63" s="40">
        <v>0.28436899999999998</v>
      </c>
      <c r="J63" s="40"/>
      <c r="K63" s="41">
        <f t="shared" si="0"/>
        <v>9.6729086168999986E-2</v>
      </c>
      <c r="L63" s="41"/>
      <c r="M63" s="41">
        <f t="shared" si="1"/>
        <v>9.8790776099999924E-4</v>
      </c>
    </row>
    <row r="64" spans="1:13" x14ac:dyDescent="0.25">
      <c r="A64" s="38">
        <v>55.5</v>
      </c>
      <c r="B64" s="38"/>
      <c r="C64" s="39">
        <v>1268212</v>
      </c>
      <c r="D64" s="7"/>
      <c r="E64" s="40">
        <v>0.3085</v>
      </c>
      <c r="F64" s="40"/>
      <c r="G64" s="40">
        <v>2.212E-3</v>
      </c>
      <c r="H64" s="40"/>
      <c r="I64" s="40">
        <v>0.26112000000000002</v>
      </c>
      <c r="J64" s="40"/>
      <c r="K64" s="41">
        <f t="shared" si="0"/>
        <v>9.3812338943999998E-2</v>
      </c>
      <c r="L64" s="41"/>
      <c r="M64" s="41">
        <f t="shared" si="1"/>
        <v>2.244864399999998E-3</v>
      </c>
    </row>
    <row r="65" spans="1:13" x14ac:dyDescent="0.25">
      <c r="A65" s="38">
        <v>56.5</v>
      </c>
      <c r="B65" s="38"/>
      <c r="C65" s="39">
        <v>1186634</v>
      </c>
      <c r="D65" s="7"/>
      <c r="E65" s="40">
        <v>0.30559999999999998</v>
      </c>
      <c r="F65" s="40"/>
      <c r="G65" s="40">
        <v>7.9100000000000004E-4</v>
      </c>
      <c r="H65" s="40"/>
      <c r="I65" s="40">
        <v>0.23855399999999999</v>
      </c>
      <c r="J65" s="40"/>
      <c r="K65" s="41">
        <f t="shared" si="0"/>
        <v>9.2908526480999995E-2</v>
      </c>
      <c r="L65" s="41"/>
      <c r="M65" s="41">
        <f t="shared" si="1"/>
        <v>4.4951661159999996E-3</v>
      </c>
    </row>
    <row r="66" spans="1:13" x14ac:dyDescent="0.25">
      <c r="A66" s="38">
        <v>57.5</v>
      </c>
      <c r="B66" s="38"/>
      <c r="C66" s="39">
        <v>1104360</v>
      </c>
      <c r="D66" s="7"/>
      <c r="E66" s="40">
        <v>0.30510000000000004</v>
      </c>
      <c r="F66" s="40"/>
      <c r="G66" s="40">
        <v>1.74E-4</v>
      </c>
      <c r="H66" s="40"/>
      <c r="I66" s="40">
        <v>0.21675900000000001</v>
      </c>
      <c r="J66" s="40"/>
      <c r="K66" s="41">
        <f t="shared" si="0"/>
        <v>9.2979865476000012E-2</v>
      </c>
      <c r="L66" s="41"/>
      <c r="M66" s="41">
        <f t="shared" si="1"/>
        <v>7.8041322810000055E-3</v>
      </c>
    </row>
    <row r="67" spans="1:13" x14ac:dyDescent="0.25">
      <c r="A67" s="38">
        <v>58.5</v>
      </c>
      <c r="B67" s="38"/>
      <c r="C67" s="39">
        <v>881005</v>
      </c>
      <c r="D67" s="7"/>
      <c r="E67" s="40">
        <v>0.2772</v>
      </c>
      <c r="F67" s="40"/>
      <c r="G67" s="40">
        <v>1.0000000000000001E-5</v>
      </c>
      <c r="H67" s="40"/>
      <c r="I67" s="40">
        <v>0.195829</v>
      </c>
      <c r="J67" s="40"/>
      <c r="K67" s="41">
        <f t="shared" si="0"/>
        <v>7.6834296099999991E-2</v>
      </c>
      <c r="L67" s="41"/>
      <c r="M67" s="41">
        <f t="shared" si="1"/>
        <v>6.6212396409999997E-3</v>
      </c>
    </row>
    <row r="68" spans="1:13" x14ac:dyDescent="0.25">
      <c r="A68" s="38">
        <v>59.5</v>
      </c>
      <c r="B68" s="38"/>
      <c r="C68" s="39">
        <v>822996</v>
      </c>
      <c r="D68" s="7"/>
      <c r="E68" s="40">
        <v>0.26789999999999997</v>
      </c>
      <c r="F68" s="40"/>
      <c r="G68" s="40">
        <v>0</v>
      </c>
      <c r="H68" s="40"/>
      <c r="I68" s="40">
        <v>0.17589199999999999</v>
      </c>
      <c r="J68" s="40"/>
      <c r="K68" s="41">
        <f t="shared" si="0"/>
        <v>7.1770409999999979E-2</v>
      </c>
      <c r="L68" s="41"/>
      <c r="M68" s="41">
        <f t="shared" si="1"/>
        <v>8.4654720639999962E-3</v>
      </c>
    </row>
    <row r="69" spans="1:13" x14ac:dyDescent="0.25">
      <c r="A69" s="38">
        <v>60.5</v>
      </c>
      <c r="B69" s="38"/>
      <c r="C69" s="39">
        <v>730837</v>
      </c>
      <c r="D69" s="7"/>
      <c r="E69" s="40">
        <v>0.26649999999999996</v>
      </c>
      <c r="F69" s="40"/>
      <c r="G69" s="40">
        <v>0</v>
      </c>
      <c r="H69" s="40"/>
      <c r="I69" s="40">
        <v>0.15698799999999999</v>
      </c>
      <c r="J69" s="40"/>
      <c r="K69" s="41">
        <f t="shared" si="0"/>
        <v>7.1022249999999981E-2</v>
      </c>
      <c r="L69" s="41"/>
      <c r="M69" s="41">
        <f t="shared" si="1"/>
        <v>1.1992878143999993E-2</v>
      </c>
    </row>
    <row r="70" spans="1:13" x14ac:dyDescent="0.25">
      <c r="A70" s="38">
        <v>61.5</v>
      </c>
      <c r="B70" s="38"/>
      <c r="C70" s="39">
        <v>575169</v>
      </c>
      <c r="D70" s="7"/>
      <c r="E70" s="40">
        <v>0.26649999999999996</v>
      </c>
      <c r="F70" s="40"/>
      <c r="G70" s="40">
        <v>0</v>
      </c>
      <c r="H70" s="40"/>
      <c r="I70" s="40">
        <v>0.13916300000000001</v>
      </c>
      <c r="J70" s="40"/>
      <c r="K70" s="41">
        <f t="shared" si="0"/>
        <v>7.1022249999999981E-2</v>
      </c>
      <c r="L70" s="41"/>
      <c r="M70" s="41">
        <f t="shared" si="1"/>
        <v>1.6214711568999986E-2</v>
      </c>
    </row>
    <row r="71" spans="1:13" x14ac:dyDescent="0.25">
      <c r="A71" s="38">
        <v>62.5</v>
      </c>
      <c r="B71" s="38"/>
      <c r="C71" s="39">
        <v>503827</v>
      </c>
      <c r="D71" s="7"/>
      <c r="E71" s="57">
        <v>0.26649999999999996</v>
      </c>
      <c r="F71" s="57"/>
      <c r="G71" s="57">
        <v>0</v>
      </c>
      <c r="H71" s="57"/>
      <c r="I71" s="57">
        <v>0.12246899999999999</v>
      </c>
      <c r="J71" s="57"/>
      <c r="K71" s="41">
        <f t="shared" si="0"/>
        <v>7.1022249999999981E-2</v>
      </c>
      <c r="L71" s="41"/>
      <c r="M71" s="41">
        <f t="shared" si="1"/>
        <v>2.0744928960999991E-2</v>
      </c>
    </row>
    <row r="72" spans="1:13" x14ac:dyDescent="0.25">
      <c r="A72" s="38">
        <v>63.5</v>
      </c>
      <c r="B72" s="38"/>
      <c r="C72" s="39">
        <v>460482</v>
      </c>
      <c r="D72" s="7"/>
      <c r="E72" s="40">
        <v>0.26649999999999996</v>
      </c>
      <c r="F72" s="40"/>
      <c r="G72" s="40">
        <v>0</v>
      </c>
      <c r="H72" s="40"/>
      <c r="I72" s="40">
        <v>0.106973</v>
      </c>
      <c r="J72" s="40"/>
      <c r="K72" s="41">
        <f t="shared" si="0"/>
        <v>7.1022249999999981E-2</v>
      </c>
      <c r="L72" s="41"/>
      <c r="M72" s="41">
        <f t="shared" si="1"/>
        <v>2.5448863728999991E-2</v>
      </c>
    </row>
    <row r="73" spans="1:13" x14ac:dyDescent="0.25">
      <c r="A73" s="38">
        <v>64.5</v>
      </c>
      <c r="B73" s="38"/>
      <c r="C73" s="39">
        <v>391947</v>
      </c>
      <c r="D73" s="7"/>
      <c r="E73" s="40">
        <v>0.26649999999999996</v>
      </c>
      <c r="F73" s="40"/>
      <c r="G73" s="40">
        <v>0</v>
      </c>
      <c r="H73" s="40"/>
      <c r="I73" s="40">
        <v>9.2635999999999996E-2</v>
      </c>
      <c r="J73" s="40"/>
      <c r="K73" s="41">
        <f t="shared" ref="K73:K98" si="2">(G73-E73)^2</f>
        <v>7.1022249999999981E-2</v>
      </c>
      <c r="L73" s="41"/>
      <c r="M73" s="41">
        <f t="shared" ref="M73:M98" si="3">(I73-E73)^2</f>
        <v>3.0228690495999987E-2</v>
      </c>
    </row>
    <row r="74" spans="1:13" x14ac:dyDescent="0.25">
      <c r="A74" s="38">
        <v>65.5</v>
      </c>
      <c r="B74" s="38"/>
      <c r="C74" s="39">
        <v>156114</v>
      </c>
      <c r="D74" s="7"/>
      <c r="E74" s="40">
        <v>0.26649999999999996</v>
      </c>
      <c r="F74" s="40"/>
      <c r="G74" s="40">
        <v>0</v>
      </c>
      <c r="H74" s="40"/>
      <c r="I74" s="40">
        <v>7.9454999999999998E-2</v>
      </c>
      <c r="J74" s="40"/>
      <c r="K74" s="41">
        <f t="shared" ref="K74:K97" si="4">(G74-E74)^2</f>
        <v>7.1022249999999981E-2</v>
      </c>
      <c r="L74" s="41"/>
      <c r="M74" s="41">
        <f t="shared" ref="M74:M97" si="5">(I74-E74)^2</f>
        <v>3.4985832024999983E-2</v>
      </c>
    </row>
    <row r="75" spans="1:13" x14ac:dyDescent="0.25">
      <c r="A75" s="38">
        <v>66.5</v>
      </c>
      <c r="B75" s="38"/>
      <c r="C75" s="39">
        <v>46623</v>
      </c>
      <c r="D75" s="7"/>
      <c r="E75" s="40">
        <v>0.26649999999999996</v>
      </c>
      <c r="F75" s="40"/>
      <c r="G75" s="40">
        <v>0</v>
      </c>
      <c r="H75" s="40"/>
      <c r="I75" s="40">
        <v>6.7446000000000006E-2</v>
      </c>
      <c r="J75" s="40"/>
      <c r="K75" s="41">
        <f t="shared" si="4"/>
        <v>7.1022249999999981E-2</v>
      </c>
      <c r="L75" s="41"/>
      <c r="M75" s="41">
        <f t="shared" si="5"/>
        <v>3.9622494915999978E-2</v>
      </c>
    </row>
    <row r="76" spans="1:13" x14ac:dyDescent="0.25">
      <c r="A76" s="38">
        <v>67.5</v>
      </c>
      <c r="B76" s="38"/>
      <c r="C76" s="39">
        <v>42875</v>
      </c>
      <c r="D76" s="7"/>
      <c r="E76" s="40">
        <v>0.24510000000000001</v>
      </c>
      <c r="F76" s="40"/>
      <c r="G76" s="40">
        <v>0</v>
      </c>
      <c r="H76" s="40"/>
      <c r="I76" s="40">
        <v>5.6585999999999997E-2</v>
      </c>
      <c r="J76" s="40"/>
      <c r="K76" s="41">
        <f t="shared" si="4"/>
        <v>6.0074010000000004E-2</v>
      </c>
      <c r="L76" s="41"/>
      <c r="M76" s="41">
        <f t="shared" si="5"/>
        <v>3.5537528196000007E-2</v>
      </c>
    </row>
    <row r="77" spans="1:13" x14ac:dyDescent="0.25">
      <c r="A77" s="38">
        <v>68.5</v>
      </c>
      <c r="B77" s="38"/>
      <c r="C77" s="39">
        <v>42875</v>
      </c>
      <c r="D77" s="7"/>
      <c r="E77" s="40">
        <v>0.24510000000000001</v>
      </c>
      <c r="F77" s="40"/>
      <c r="G77" s="40">
        <v>0</v>
      </c>
      <c r="H77" s="40"/>
      <c r="I77" s="40">
        <v>4.6813E-2</v>
      </c>
      <c r="J77" s="40"/>
      <c r="K77" s="41">
        <f t="shared" si="4"/>
        <v>6.0074010000000004E-2</v>
      </c>
      <c r="L77" s="41"/>
      <c r="M77" s="41">
        <f t="shared" si="5"/>
        <v>3.9317734369000004E-2</v>
      </c>
    </row>
    <row r="78" spans="1:13" x14ac:dyDescent="0.25">
      <c r="A78" s="38">
        <v>69.5</v>
      </c>
      <c r="B78" s="38"/>
      <c r="C78" s="39">
        <v>42875</v>
      </c>
      <c r="D78" s="7"/>
      <c r="E78" s="40">
        <v>0.24510000000000001</v>
      </c>
      <c r="F78" s="40"/>
      <c r="G78" s="40">
        <v>0</v>
      </c>
      <c r="H78" s="40"/>
      <c r="I78" s="40">
        <v>3.8094000000000003E-2</v>
      </c>
      <c r="J78" s="40"/>
      <c r="K78" s="41">
        <f t="shared" si="4"/>
        <v>6.0074010000000004E-2</v>
      </c>
      <c r="L78" s="41"/>
      <c r="M78" s="41">
        <f t="shared" si="5"/>
        <v>4.2851484036000011E-2</v>
      </c>
    </row>
    <row r="79" spans="1:13" x14ac:dyDescent="0.25">
      <c r="A79" s="38">
        <v>70.5</v>
      </c>
      <c r="B79" s="38"/>
      <c r="C79" s="39">
        <v>42875</v>
      </c>
      <c r="D79" s="7"/>
      <c r="E79" s="40">
        <v>0.24510000000000001</v>
      </c>
      <c r="F79" s="40"/>
      <c r="G79" s="40">
        <v>0</v>
      </c>
      <c r="H79" s="40"/>
      <c r="I79" s="40">
        <v>3.0436999999999999E-2</v>
      </c>
      <c r="J79" s="40"/>
      <c r="K79" s="41">
        <f t="shared" si="4"/>
        <v>6.0074010000000004E-2</v>
      </c>
      <c r="L79" s="41"/>
      <c r="M79" s="41">
        <f t="shared" si="5"/>
        <v>4.6080203569000007E-2</v>
      </c>
    </row>
    <row r="80" spans="1:13" x14ac:dyDescent="0.25">
      <c r="A80" s="38">
        <v>71.5</v>
      </c>
      <c r="B80" s="38"/>
      <c r="C80" s="39">
        <v>42875</v>
      </c>
      <c r="D80" s="7"/>
      <c r="E80" s="40">
        <v>0.24510000000000001</v>
      </c>
      <c r="F80" s="40"/>
      <c r="G80" s="40">
        <v>0</v>
      </c>
      <c r="H80" s="40"/>
      <c r="I80" s="40">
        <v>2.3764E-2</v>
      </c>
      <c r="J80" s="40"/>
      <c r="K80" s="41">
        <f t="shared" si="4"/>
        <v>6.0074010000000004E-2</v>
      </c>
      <c r="L80" s="41"/>
      <c r="M80" s="41">
        <f t="shared" si="5"/>
        <v>4.8989624895999999E-2</v>
      </c>
    </row>
    <row r="81" spans="1:13" x14ac:dyDescent="0.25">
      <c r="A81" s="38">
        <v>72.5</v>
      </c>
      <c r="B81" s="38"/>
      <c r="C81" s="39">
        <v>42875</v>
      </c>
      <c r="D81" s="7"/>
      <c r="E81" s="40">
        <v>0.24510000000000001</v>
      </c>
      <c r="F81" s="40"/>
      <c r="G81" s="40">
        <v>0</v>
      </c>
      <c r="H81" s="40"/>
      <c r="I81" s="40">
        <v>1.8030000000000001E-2</v>
      </c>
      <c r="J81" s="40"/>
      <c r="K81" s="41">
        <f t="shared" si="4"/>
        <v>6.0074010000000004E-2</v>
      </c>
      <c r="L81" s="41"/>
      <c r="M81" s="41">
        <f t="shared" si="5"/>
        <v>5.156078490000001E-2</v>
      </c>
    </row>
    <row r="82" spans="1:13" x14ac:dyDescent="0.25">
      <c r="A82" s="38">
        <v>73.5</v>
      </c>
      <c r="B82" s="38"/>
      <c r="C82" s="39">
        <v>42875</v>
      </c>
      <c r="D82" s="7"/>
      <c r="E82" s="40">
        <v>0.24510000000000001</v>
      </c>
      <c r="F82" s="40"/>
      <c r="G82" s="40">
        <v>0</v>
      </c>
      <c r="H82" s="40"/>
      <c r="I82" s="40">
        <v>1.3200999999999999E-2</v>
      </c>
      <c r="J82" s="40"/>
      <c r="K82" s="41">
        <f t="shared" si="4"/>
        <v>6.0074010000000004E-2</v>
      </c>
      <c r="L82" s="41"/>
      <c r="M82" s="41">
        <f t="shared" si="5"/>
        <v>5.3777146201000013E-2</v>
      </c>
    </row>
    <row r="83" spans="1:13" x14ac:dyDescent="0.25">
      <c r="A83" s="38">
        <v>74.5</v>
      </c>
      <c r="B83" s="38"/>
      <c r="C83" s="39">
        <v>42875</v>
      </c>
      <c r="D83" s="7"/>
      <c r="E83" s="40">
        <v>0.24510000000000001</v>
      </c>
      <c r="F83" s="40"/>
      <c r="G83" s="40">
        <v>0</v>
      </c>
      <c r="H83" s="40"/>
      <c r="I83" s="40">
        <v>9.2639999999999997E-3</v>
      </c>
      <c r="J83" s="40"/>
      <c r="K83" s="41">
        <f t="shared" si="4"/>
        <v>6.0074010000000004E-2</v>
      </c>
      <c r="L83" s="41"/>
      <c r="M83" s="41">
        <f t="shared" si="5"/>
        <v>5.5618618896000005E-2</v>
      </c>
    </row>
    <row r="84" spans="1:13" x14ac:dyDescent="0.25">
      <c r="A84" s="38">
        <v>75.5</v>
      </c>
      <c r="B84" s="38"/>
      <c r="C84" s="39">
        <v>42875</v>
      </c>
      <c r="D84" s="7"/>
      <c r="E84" s="40">
        <v>0.24510000000000001</v>
      </c>
      <c r="F84" s="40"/>
      <c r="G84" s="40">
        <v>0</v>
      </c>
      <c r="H84" s="40"/>
      <c r="I84" s="40">
        <v>6.13E-3</v>
      </c>
      <c r="J84" s="40"/>
      <c r="K84" s="41">
        <f t="shared" si="4"/>
        <v>6.0074010000000004E-2</v>
      </c>
      <c r="L84" s="41"/>
      <c r="M84" s="41">
        <f t="shared" si="5"/>
        <v>5.7106660900000009E-2</v>
      </c>
    </row>
    <row r="85" spans="1:13" x14ac:dyDescent="0.25">
      <c r="A85" s="38">
        <v>76.5</v>
      </c>
      <c r="B85" s="38"/>
      <c r="C85" s="39">
        <v>42875</v>
      </c>
      <c r="D85" s="7"/>
      <c r="E85" s="40">
        <v>0.24510000000000001</v>
      </c>
      <c r="F85" s="40"/>
      <c r="G85" s="40">
        <v>0</v>
      </c>
      <c r="H85" s="40"/>
      <c r="I85" s="40">
        <v>3.7399999999999998E-3</v>
      </c>
      <c r="J85" s="40"/>
      <c r="K85" s="41">
        <f t="shared" si="4"/>
        <v>6.0074010000000004E-2</v>
      </c>
      <c r="L85" s="41"/>
      <c r="M85" s="41">
        <f t="shared" si="5"/>
        <v>5.8254649600000007E-2</v>
      </c>
    </row>
    <row r="86" spans="1:13" x14ac:dyDescent="0.25">
      <c r="A86" s="38">
        <v>77.5</v>
      </c>
      <c r="B86" s="38"/>
      <c r="C86" s="39">
        <v>42875</v>
      </c>
      <c r="D86" s="7"/>
      <c r="E86" s="40">
        <v>0.24510000000000001</v>
      </c>
      <c r="F86" s="40"/>
      <c r="G86" s="40">
        <v>0</v>
      </c>
      <c r="H86" s="40"/>
      <c r="I86" s="40">
        <v>2.042E-3</v>
      </c>
      <c r="J86" s="40"/>
      <c r="K86" s="41">
        <f t="shared" si="4"/>
        <v>6.0074010000000004E-2</v>
      </c>
      <c r="L86" s="41"/>
      <c r="M86" s="41">
        <f t="shared" si="5"/>
        <v>5.9077191364000012E-2</v>
      </c>
    </row>
    <row r="87" spans="1:13" x14ac:dyDescent="0.25">
      <c r="A87" s="38">
        <v>78.5</v>
      </c>
      <c r="B87" s="38"/>
      <c r="C87" s="39">
        <v>42875</v>
      </c>
      <c r="D87" s="7"/>
      <c r="E87" s="40">
        <v>0.24510000000000001</v>
      </c>
      <c r="F87" s="40"/>
      <c r="G87" s="40">
        <v>0</v>
      </c>
      <c r="H87" s="40"/>
      <c r="I87" s="40">
        <v>9.4399999999999996E-4</v>
      </c>
      <c r="J87" s="40"/>
      <c r="K87" s="41">
        <f t="shared" si="4"/>
        <v>6.0074010000000004E-2</v>
      </c>
      <c r="L87" s="41"/>
      <c r="M87" s="41">
        <f t="shared" si="5"/>
        <v>5.9612152336000007E-2</v>
      </c>
    </row>
    <row r="88" spans="1:13" x14ac:dyDescent="0.25">
      <c r="A88" s="38">
        <v>79.5</v>
      </c>
      <c r="B88" s="38"/>
      <c r="C88" s="39">
        <v>3674</v>
      </c>
      <c r="D88" s="7"/>
      <c r="E88" s="40">
        <v>2.1000000000000001E-2</v>
      </c>
      <c r="F88" s="40"/>
      <c r="G88" s="40">
        <v>0</v>
      </c>
      <c r="H88" s="40"/>
      <c r="I88" s="40">
        <v>3.2200000000000002E-4</v>
      </c>
      <c r="J88" s="40"/>
      <c r="K88" s="41">
        <f t="shared" si="4"/>
        <v>4.4100000000000004E-4</v>
      </c>
      <c r="L88" s="41"/>
      <c r="M88" s="41">
        <f t="shared" si="5"/>
        <v>4.2757968400000007E-4</v>
      </c>
    </row>
    <row r="89" spans="1:13" x14ac:dyDescent="0.25">
      <c r="A89" s="38">
        <v>80.5</v>
      </c>
      <c r="B89" s="38"/>
      <c r="C89" s="39">
        <v>3674</v>
      </c>
      <c r="D89" s="7"/>
      <c r="E89" s="40">
        <v>2.1000000000000001E-2</v>
      </c>
      <c r="F89" s="40"/>
      <c r="G89" s="40">
        <v>0</v>
      </c>
      <c r="H89" s="40"/>
      <c r="I89" s="40">
        <v>5.3999999999999998E-5</v>
      </c>
      <c r="J89" s="40"/>
      <c r="K89" s="41">
        <f t="shared" si="4"/>
        <v>4.4100000000000004E-4</v>
      </c>
      <c r="L89" s="41"/>
      <c r="M89" s="41">
        <f t="shared" si="5"/>
        <v>4.3873491600000011E-4</v>
      </c>
    </row>
    <row r="90" spans="1:13" x14ac:dyDescent="0.25">
      <c r="A90" s="38">
        <v>81.5</v>
      </c>
      <c r="B90" s="38"/>
      <c r="C90" s="39">
        <v>3674</v>
      </c>
      <c r="D90" s="7"/>
      <c r="E90" s="40">
        <v>2.1000000000000001E-2</v>
      </c>
      <c r="F90" s="40"/>
      <c r="G90" s="40">
        <v>0</v>
      </c>
      <c r="H90" s="40"/>
      <c r="I90" s="40">
        <v>9.9999999999999995E-7</v>
      </c>
      <c r="J90" s="40"/>
      <c r="K90" s="41">
        <f t="shared" si="4"/>
        <v>4.4100000000000004E-4</v>
      </c>
      <c r="L90" s="41"/>
      <c r="M90" s="41">
        <f t="shared" si="5"/>
        <v>4.4095800100000003E-4</v>
      </c>
    </row>
    <row r="91" spans="1:13" x14ac:dyDescent="0.25">
      <c r="A91" s="38">
        <v>82.5</v>
      </c>
      <c r="B91" s="38"/>
      <c r="C91" s="39">
        <v>3674</v>
      </c>
      <c r="D91" s="7"/>
      <c r="E91" s="40">
        <v>2.1000000000000001E-2</v>
      </c>
      <c r="F91" s="40"/>
      <c r="G91" s="40">
        <v>0</v>
      </c>
      <c r="H91" s="40"/>
      <c r="I91" s="40">
        <v>0</v>
      </c>
      <c r="J91" s="40"/>
      <c r="K91" s="41">
        <f t="shared" si="4"/>
        <v>4.4100000000000004E-4</v>
      </c>
      <c r="L91" s="41"/>
      <c r="M91" s="41">
        <f t="shared" si="5"/>
        <v>4.4100000000000004E-4</v>
      </c>
    </row>
    <row r="92" spans="1:13" x14ac:dyDescent="0.25">
      <c r="A92" s="38">
        <v>83.5</v>
      </c>
      <c r="B92" s="38"/>
      <c r="C92" s="39">
        <v>3674</v>
      </c>
      <c r="D92" s="7"/>
      <c r="E92" s="40">
        <v>2.1000000000000001E-2</v>
      </c>
      <c r="F92" s="40"/>
      <c r="G92" s="40">
        <v>0</v>
      </c>
      <c r="H92" s="40"/>
      <c r="I92" s="40">
        <v>0</v>
      </c>
      <c r="J92" s="40"/>
      <c r="K92" s="41">
        <f t="shared" si="4"/>
        <v>4.4100000000000004E-4</v>
      </c>
      <c r="L92" s="41"/>
      <c r="M92" s="41">
        <f t="shared" si="5"/>
        <v>4.4100000000000004E-4</v>
      </c>
    </row>
    <row r="93" spans="1:13" x14ac:dyDescent="0.25">
      <c r="A93" s="38">
        <v>84.5</v>
      </c>
      <c r="B93" s="38"/>
      <c r="C93" s="39">
        <v>3674</v>
      </c>
      <c r="D93" s="7"/>
      <c r="E93" s="40">
        <v>2.1000000000000001E-2</v>
      </c>
      <c r="F93" s="40"/>
      <c r="G93" s="40">
        <v>0</v>
      </c>
      <c r="H93" s="40"/>
      <c r="I93" s="40">
        <v>0</v>
      </c>
      <c r="J93" s="40"/>
      <c r="K93" s="41">
        <f t="shared" si="4"/>
        <v>4.4100000000000004E-4</v>
      </c>
      <c r="L93" s="41"/>
      <c r="M93" s="41">
        <f t="shared" si="5"/>
        <v>4.4100000000000004E-4</v>
      </c>
    </row>
    <row r="94" spans="1:13" x14ac:dyDescent="0.25">
      <c r="A94" s="38">
        <v>85.5</v>
      </c>
      <c r="B94" s="38"/>
      <c r="C94" s="39">
        <v>3674</v>
      </c>
      <c r="D94" s="7"/>
      <c r="E94" s="40">
        <v>2.1000000000000001E-2</v>
      </c>
      <c r="F94" s="40"/>
      <c r="G94" s="40">
        <v>0</v>
      </c>
      <c r="H94" s="40"/>
      <c r="I94" s="40">
        <v>0</v>
      </c>
      <c r="J94" s="40"/>
      <c r="K94" s="41">
        <f t="shared" si="4"/>
        <v>4.4100000000000004E-4</v>
      </c>
      <c r="L94" s="41"/>
      <c r="M94" s="41">
        <f t="shared" si="5"/>
        <v>4.4100000000000004E-4</v>
      </c>
    </row>
    <row r="95" spans="1:13" x14ac:dyDescent="0.25">
      <c r="A95" s="38">
        <v>86.5</v>
      </c>
      <c r="B95" s="38"/>
      <c r="C95" s="39">
        <v>3674</v>
      </c>
      <c r="D95" s="7"/>
      <c r="E95" s="40">
        <v>2.1000000000000001E-2</v>
      </c>
      <c r="F95" s="40"/>
      <c r="G95" s="40">
        <v>0</v>
      </c>
      <c r="H95" s="40"/>
      <c r="I95" s="40">
        <v>0</v>
      </c>
      <c r="J95" s="40"/>
      <c r="K95" s="41">
        <f t="shared" si="4"/>
        <v>4.4100000000000004E-4</v>
      </c>
      <c r="L95" s="41"/>
      <c r="M95" s="41">
        <f t="shared" si="5"/>
        <v>4.4100000000000004E-4</v>
      </c>
    </row>
    <row r="96" spans="1:13" x14ac:dyDescent="0.25">
      <c r="A96" s="38">
        <v>87.5</v>
      </c>
      <c r="B96" s="38"/>
      <c r="C96" s="39">
        <v>3674</v>
      </c>
      <c r="D96" s="7"/>
      <c r="E96" s="40">
        <v>2.1000000000000001E-2</v>
      </c>
      <c r="F96" s="40"/>
      <c r="G96" s="40">
        <v>0</v>
      </c>
      <c r="H96" s="40"/>
      <c r="I96" s="40">
        <v>0</v>
      </c>
      <c r="J96" s="40"/>
      <c r="K96" s="41">
        <f t="shared" si="4"/>
        <v>4.4100000000000004E-4</v>
      </c>
      <c r="L96" s="41"/>
      <c r="M96" s="41">
        <f t="shared" si="5"/>
        <v>4.4100000000000004E-4</v>
      </c>
    </row>
    <row r="97" spans="1:15" x14ac:dyDescent="0.25">
      <c r="A97" s="38">
        <v>88.5</v>
      </c>
      <c r="B97" s="38"/>
      <c r="C97" s="39">
        <v>3674</v>
      </c>
      <c r="D97" s="7"/>
      <c r="E97" s="40">
        <v>2.1000000000000001E-2</v>
      </c>
      <c r="F97" s="40"/>
      <c r="G97" s="40">
        <v>0</v>
      </c>
      <c r="H97" s="40"/>
      <c r="I97" s="40">
        <v>0</v>
      </c>
      <c r="J97" s="40"/>
      <c r="K97" s="41">
        <f t="shared" si="4"/>
        <v>4.4100000000000004E-4</v>
      </c>
      <c r="L97" s="41"/>
      <c r="M97" s="41">
        <f t="shared" si="5"/>
        <v>4.4100000000000004E-4</v>
      </c>
    </row>
    <row r="98" spans="1:15" x14ac:dyDescent="0.25">
      <c r="A98" s="38">
        <v>89.5</v>
      </c>
      <c r="B98" s="38"/>
      <c r="C98" s="39">
        <v>3674</v>
      </c>
      <c r="D98" s="7"/>
      <c r="E98" s="40">
        <v>2.1000000000000001E-2</v>
      </c>
      <c r="F98" s="40"/>
      <c r="G98" s="40">
        <v>0</v>
      </c>
      <c r="H98" s="40"/>
      <c r="I98" s="40">
        <v>0</v>
      </c>
      <c r="J98" s="40"/>
      <c r="K98" s="41">
        <f t="shared" si="2"/>
        <v>4.4100000000000004E-4</v>
      </c>
      <c r="L98" s="41"/>
      <c r="M98" s="41">
        <f t="shared" si="3"/>
        <v>4.4100000000000004E-4</v>
      </c>
    </row>
    <row r="99" spans="1:15" x14ac:dyDescent="0.25">
      <c r="A99" s="38">
        <v>90.5</v>
      </c>
      <c r="B99" s="38"/>
      <c r="C99" s="39"/>
      <c r="D99" s="38"/>
      <c r="E99" s="40"/>
      <c r="F99" s="40"/>
      <c r="G99" s="40">
        <v>0</v>
      </c>
      <c r="H99" s="40"/>
      <c r="I99" s="40">
        <v>0</v>
      </c>
      <c r="J99" s="40"/>
      <c r="K99" s="47"/>
      <c r="L99" s="41"/>
      <c r="M99" s="47"/>
    </row>
    <row r="100" spans="1:15" x14ac:dyDescent="0.25">
      <c r="A100" s="38"/>
      <c r="B100" s="38"/>
      <c r="C100" s="39"/>
      <c r="D100" s="38"/>
      <c r="E100" s="40"/>
      <c r="F100" s="40"/>
      <c r="G100" s="40"/>
      <c r="H100" s="40"/>
      <c r="I100" s="40"/>
      <c r="J100" s="40"/>
      <c r="K100" s="41"/>
      <c r="L100" s="41"/>
      <c r="M100" s="41"/>
    </row>
    <row r="101" spans="1:15" x14ac:dyDescent="0.25">
      <c r="A101" s="38"/>
      <c r="B101" s="38"/>
      <c r="C101" s="38"/>
      <c r="D101" s="38"/>
      <c r="G101" s="35"/>
      <c r="H101" s="35"/>
      <c r="I101" s="35"/>
      <c r="J101" s="35"/>
      <c r="K101" s="48"/>
      <c r="L101" s="48"/>
      <c r="M101" s="48"/>
    </row>
    <row r="102" spans="1:15" x14ac:dyDescent="0.25">
      <c r="A102" s="49" t="s">
        <v>47</v>
      </c>
      <c r="B102" s="49"/>
      <c r="C102" s="38"/>
      <c r="D102" s="38"/>
      <c r="G102" s="35"/>
      <c r="H102" s="35"/>
      <c r="I102" s="35" t="s">
        <v>24</v>
      </c>
      <c r="J102" s="35"/>
      <c r="K102" s="41">
        <f>SUM(K8:K99)</f>
        <v>3.9074458026230006</v>
      </c>
      <c r="L102" s="41"/>
      <c r="M102" s="50">
        <f>SUM(M8:M99)</f>
        <v>0.84792539040200021</v>
      </c>
    </row>
    <row r="103" spans="1:15" x14ac:dyDescent="0.25">
      <c r="A103" s="49"/>
      <c r="B103" s="49"/>
      <c r="C103" s="38"/>
      <c r="D103" s="38"/>
      <c r="G103" s="35"/>
      <c r="H103" s="35"/>
      <c r="I103" s="35"/>
      <c r="J103" s="35"/>
      <c r="K103" s="41"/>
      <c r="L103" s="41"/>
      <c r="M103" s="41"/>
    </row>
    <row r="104" spans="1:15" x14ac:dyDescent="0.25">
      <c r="A104" s="49" t="s">
        <v>76</v>
      </c>
      <c r="B104" s="49"/>
      <c r="C104" s="38"/>
      <c r="D104" s="38"/>
      <c r="G104" s="35"/>
      <c r="H104" s="35"/>
      <c r="I104" s="35" t="s">
        <v>27</v>
      </c>
      <c r="J104" s="35"/>
      <c r="K104" s="41">
        <f>SUM(K8:K62)</f>
        <v>2.1595164094530004</v>
      </c>
      <c r="L104" s="41"/>
      <c r="M104" s="50">
        <f t="shared" ref="M104" si="6">SUM(M8:M62)</f>
        <v>2.5449156435000009E-2</v>
      </c>
    </row>
    <row r="105" spans="1:15" x14ac:dyDescent="0.25">
      <c r="A105" s="51"/>
      <c r="B105" s="51"/>
      <c r="C105" s="51"/>
      <c r="D105" s="51"/>
      <c r="E105" s="13"/>
      <c r="F105" s="13"/>
      <c r="G105" s="52"/>
      <c r="H105" s="52"/>
      <c r="I105" s="52"/>
      <c r="J105" s="52"/>
      <c r="K105" s="53"/>
      <c r="L105" s="53"/>
      <c r="M105" s="53"/>
    </row>
    <row r="106" spans="1:15" x14ac:dyDescent="0.25">
      <c r="A106" s="38"/>
      <c r="B106" s="38"/>
      <c r="C106" s="38"/>
      <c r="D106" s="38"/>
      <c r="G106" s="35"/>
      <c r="H106" s="35"/>
      <c r="I106" s="35"/>
      <c r="J106" s="35"/>
      <c r="K106" s="48"/>
      <c r="L106" s="48"/>
      <c r="M106" s="48"/>
    </row>
    <row r="107" spans="1:15" x14ac:dyDescent="0.25">
      <c r="A107" s="38"/>
      <c r="B107" s="38"/>
      <c r="C107" s="38"/>
      <c r="D107" s="38"/>
      <c r="G107" s="35"/>
      <c r="H107" s="35"/>
      <c r="I107" s="35"/>
      <c r="J107" s="35"/>
      <c r="K107" s="48"/>
      <c r="L107" s="48"/>
      <c r="M107" s="48"/>
    </row>
    <row r="108" spans="1:15" x14ac:dyDescent="0.25">
      <c r="A108" s="131" t="s">
        <v>48</v>
      </c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87"/>
      <c r="O108" s="87"/>
    </row>
    <row r="109" spans="1:15" x14ac:dyDescent="0.25">
      <c r="A109" s="132" t="s">
        <v>49</v>
      </c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88"/>
      <c r="O109" s="88"/>
    </row>
    <row r="110" spans="1:15" x14ac:dyDescent="0.25">
      <c r="A110" s="131" t="s">
        <v>50</v>
      </c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87"/>
      <c r="O110" s="87"/>
    </row>
    <row r="111" spans="1:15" x14ac:dyDescent="0.25">
      <c r="A111" s="131" t="s">
        <v>51</v>
      </c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87"/>
      <c r="O111" s="87"/>
    </row>
    <row r="112" spans="1:15" x14ac:dyDescent="0.25">
      <c r="A112" s="131" t="s">
        <v>52</v>
      </c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87"/>
      <c r="O112" s="87"/>
    </row>
    <row r="113" spans="1:15" x14ac:dyDescent="0.25">
      <c r="A113" s="131" t="s">
        <v>53</v>
      </c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87"/>
      <c r="O113" s="87"/>
    </row>
    <row r="114" spans="1:15" x14ac:dyDescent="0.25">
      <c r="A114" s="131" t="s">
        <v>54</v>
      </c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87"/>
      <c r="O114" s="87"/>
    </row>
    <row r="115" spans="1:15" x14ac:dyDescent="0.25">
      <c r="A115" s="131" t="s">
        <v>55</v>
      </c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87"/>
      <c r="O115" s="87"/>
    </row>
    <row r="116" spans="1:15" x14ac:dyDescent="0.25">
      <c r="A116" s="131" t="s">
        <v>82</v>
      </c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</row>
    <row r="117" spans="1:15" x14ac:dyDescent="0.25">
      <c r="A117" s="38"/>
      <c r="B117" s="38"/>
      <c r="C117" s="38"/>
      <c r="D117" s="38"/>
      <c r="G117" s="35"/>
      <c r="H117" s="35"/>
      <c r="I117" s="35"/>
      <c r="J117" s="35"/>
      <c r="K117" s="48"/>
      <c r="L117" s="48"/>
      <c r="M117" s="48"/>
    </row>
    <row r="118" spans="1:15" x14ac:dyDescent="0.25">
      <c r="A118" s="38"/>
      <c r="B118" s="38"/>
      <c r="C118" s="38"/>
      <c r="D118" s="38"/>
      <c r="G118" s="35"/>
      <c r="H118" s="35"/>
      <c r="I118" s="35"/>
      <c r="J118" s="35"/>
      <c r="K118" s="48"/>
      <c r="L118" s="48"/>
      <c r="M118" s="48"/>
    </row>
    <row r="119" spans="1:15" x14ac:dyDescent="0.25">
      <c r="A119" s="38"/>
      <c r="B119" s="38"/>
      <c r="C119" s="38"/>
      <c r="D119" s="38"/>
      <c r="G119" s="35"/>
      <c r="H119" s="35"/>
      <c r="I119" s="35"/>
      <c r="J119" s="35"/>
      <c r="K119" s="48"/>
      <c r="L119" s="48"/>
      <c r="M119" s="48"/>
    </row>
    <row r="120" spans="1:15" x14ac:dyDescent="0.25">
      <c r="A120" s="38"/>
      <c r="B120" s="38"/>
      <c r="C120" s="38"/>
      <c r="D120" s="38"/>
      <c r="G120" s="35"/>
      <c r="H120" s="35"/>
      <c r="I120" s="35"/>
      <c r="J120" s="35"/>
      <c r="K120" s="48"/>
      <c r="L120" s="48"/>
      <c r="M120" s="48"/>
    </row>
    <row r="121" spans="1:15" x14ac:dyDescent="0.25">
      <c r="A121" s="38"/>
      <c r="B121" s="38"/>
      <c r="C121" s="38"/>
      <c r="D121" s="38"/>
      <c r="G121" s="35"/>
      <c r="H121" s="35"/>
      <c r="I121" s="35"/>
      <c r="J121" s="35"/>
      <c r="K121" s="48"/>
      <c r="L121" s="48"/>
      <c r="M121" s="48"/>
    </row>
    <row r="122" spans="1:15" x14ac:dyDescent="0.25">
      <c r="A122" s="38"/>
      <c r="B122" s="38"/>
      <c r="C122" s="38"/>
      <c r="D122" s="38"/>
      <c r="G122" s="35"/>
      <c r="H122" s="35"/>
      <c r="I122" s="35"/>
      <c r="J122" s="35"/>
      <c r="K122" s="48"/>
      <c r="L122" s="48"/>
      <c r="M122" s="48"/>
    </row>
    <row r="123" spans="1:15" x14ac:dyDescent="0.25">
      <c r="A123" s="38"/>
      <c r="B123" s="38"/>
      <c r="C123" s="38"/>
      <c r="D123" s="38"/>
      <c r="I123" s="35"/>
      <c r="J123" s="35"/>
      <c r="K123" s="48"/>
      <c r="L123" s="48"/>
      <c r="M123" s="48"/>
    </row>
    <row r="124" spans="1:15" x14ac:dyDescent="0.25">
      <c r="A124" s="38"/>
      <c r="B124" s="38"/>
      <c r="C124" s="38"/>
      <c r="D124" s="38"/>
      <c r="I124" s="35"/>
      <c r="J124" s="35"/>
      <c r="K124" s="48"/>
      <c r="L124" s="48"/>
      <c r="M124" s="48"/>
    </row>
    <row r="125" spans="1:15" x14ac:dyDescent="0.25">
      <c r="A125" s="38"/>
      <c r="B125" s="38"/>
      <c r="C125" s="38"/>
      <c r="D125" s="38"/>
      <c r="I125" s="35"/>
      <c r="J125" s="35"/>
      <c r="K125" s="48"/>
      <c r="L125" s="48"/>
      <c r="M125" s="48"/>
    </row>
    <row r="126" spans="1:15" x14ac:dyDescent="0.25">
      <c r="A126" s="38"/>
      <c r="B126" s="38"/>
      <c r="C126" s="38"/>
      <c r="D126" s="38"/>
      <c r="I126" s="35"/>
      <c r="J126" s="35"/>
      <c r="K126" s="48"/>
      <c r="L126" s="48"/>
      <c r="M126" s="48"/>
    </row>
    <row r="127" spans="1:15" x14ac:dyDescent="0.25">
      <c r="A127" s="38"/>
      <c r="B127" s="38"/>
      <c r="C127" s="38"/>
      <c r="D127" s="38"/>
      <c r="I127" s="35"/>
      <c r="J127" s="35"/>
      <c r="K127" s="48"/>
      <c r="L127" s="48"/>
      <c r="M127" s="48"/>
    </row>
    <row r="128" spans="1:15" x14ac:dyDescent="0.25">
      <c r="A128" s="38"/>
      <c r="B128" s="38"/>
      <c r="C128" s="38"/>
      <c r="D128" s="38"/>
      <c r="I128" s="35"/>
      <c r="J128" s="35"/>
      <c r="K128" s="48"/>
      <c r="L128" s="48"/>
      <c r="M128" s="48"/>
    </row>
    <row r="129" spans="1:13" x14ac:dyDescent="0.25">
      <c r="A129" s="38"/>
      <c r="B129" s="38"/>
      <c r="C129" s="38"/>
      <c r="D129" s="38"/>
      <c r="I129" s="35"/>
      <c r="J129" s="35"/>
      <c r="K129" s="48"/>
      <c r="L129" s="48"/>
      <c r="M129" s="48"/>
    </row>
    <row r="130" spans="1:13" x14ac:dyDescent="0.25">
      <c r="A130" s="38"/>
      <c r="B130" s="38"/>
      <c r="C130" s="38"/>
      <c r="D130" s="38"/>
      <c r="I130" s="35"/>
      <c r="J130" s="35"/>
      <c r="K130" s="48"/>
      <c r="L130" s="48"/>
      <c r="M130" s="48"/>
    </row>
    <row r="131" spans="1:13" x14ac:dyDescent="0.25">
      <c r="I131" s="35"/>
      <c r="J131" s="35"/>
    </row>
    <row r="132" spans="1:13" x14ac:dyDescent="0.25">
      <c r="I132" s="35"/>
      <c r="J132" s="35"/>
    </row>
    <row r="133" spans="1:13" x14ac:dyDescent="0.25">
      <c r="I133" s="35"/>
      <c r="J133" s="35"/>
    </row>
    <row r="134" spans="1:13" x14ac:dyDescent="0.25">
      <c r="I134" s="35"/>
      <c r="J134" s="35"/>
    </row>
    <row r="135" spans="1:13" x14ac:dyDescent="0.25">
      <c r="I135" s="35"/>
      <c r="J135" s="35"/>
    </row>
    <row r="136" spans="1:13" x14ac:dyDescent="0.25">
      <c r="I136" s="35"/>
      <c r="J136" s="35"/>
    </row>
    <row r="137" spans="1:13" x14ac:dyDescent="0.25">
      <c r="I137" s="35"/>
      <c r="J137" s="35"/>
    </row>
    <row r="138" spans="1:13" x14ac:dyDescent="0.25">
      <c r="I138" s="35"/>
      <c r="J138" s="35"/>
    </row>
    <row r="139" spans="1:13" x14ac:dyDescent="0.25">
      <c r="I139" s="35"/>
      <c r="J139" s="35"/>
    </row>
    <row r="140" spans="1:13" x14ac:dyDescent="0.25">
      <c r="I140" s="35"/>
      <c r="J140" s="35"/>
    </row>
    <row r="141" spans="1:13" x14ac:dyDescent="0.25">
      <c r="I141" s="35"/>
      <c r="J141" s="35"/>
    </row>
    <row r="142" spans="1:13" x14ac:dyDescent="0.25">
      <c r="I142" s="35"/>
      <c r="J142" s="35"/>
    </row>
    <row r="143" spans="1:13" x14ac:dyDescent="0.25">
      <c r="I143" s="35"/>
      <c r="J143" s="35"/>
    </row>
    <row r="144" spans="1:13" x14ac:dyDescent="0.25">
      <c r="I144" s="35"/>
      <c r="J144" s="35"/>
    </row>
    <row r="145" spans="9:10" x14ac:dyDescent="0.25">
      <c r="I145" s="35"/>
      <c r="J145" s="35"/>
    </row>
    <row r="146" spans="9:10" x14ac:dyDescent="0.25">
      <c r="I146" s="35"/>
      <c r="J146" s="35"/>
    </row>
  </sheetData>
  <mergeCells count="11">
    <mergeCell ref="A111:M111"/>
    <mergeCell ref="G5:G6"/>
    <mergeCell ref="I5:I6"/>
    <mergeCell ref="A108:M108"/>
    <mergeCell ref="A109:M109"/>
    <mergeCell ref="A110:M110"/>
    <mergeCell ref="A112:M112"/>
    <mergeCell ref="A113:M113"/>
    <mergeCell ref="A114:M114"/>
    <mergeCell ref="A115:M115"/>
    <mergeCell ref="A116:M116"/>
  </mergeCells>
  <printOptions horizontalCentered="1"/>
  <pageMargins left="0.5" right="0.5" top="0.75" bottom="0.5" header="0.3" footer="0.3"/>
  <pageSetup scale="66" fitToHeight="2" orientation="portrait" horizontalDpi="1200" verticalDpi="1200" r:id="rId1"/>
  <headerFooter scaleWithDoc="0">
    <oddHeader>&amp;C&amp;"-,Bold"&amp;14Account 352 Curve Fitting&amp;RExhibit DJG-6
Page &amp;P of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9E3E-A63B-4ED1-9C1A-98AE1D5F9195}">
  <sheetPr>
    <tabColor theme="3" tint="0.39997558519241921"/>
    <pageSetUpPr fitToPage="1"/>
  </sheetPr>
  <dimension ref="A1:AC113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21" customWidth="1"/>
    <col min="2" max="2" width="2.7109375" style="21" customWidth="1"/>
    <col min="3" max="3" width="15.42578125" style="21" customWidth="1"/>
    <col min="4" max="4" width="2.7109375" style="21" customWidth="1"/>
    <col min="5" max="5" width="13.7109375" style="6" customWidth="1"/>
    <col min="6" max="6" width="2.7109375" style="6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4"/>
      <c r="B1" s="34"/>
      <c r="C1" s="34"/>
      <c r="D1" s="34"/>
      <c r="E1" s="13"/>
      <c r="F1" s="13"/>
      <c r="G1" s="19"/>
      <c r="H1" s="19"/>
      <c r="I1" s="19"/>
      <c r="J1" s="19"/>
      <c r="K1" s="19"/>
      <c r="L1" s="19"/>
      <c r="M1" s="19"/>
    </row>
    <row r="3" spans="1:29" x14ac:dyDescent="0.25">
      <c r="A3" s="14" t="s">
        <v>17</v>
      </c>
      <c r="B3" s="14"/>
      <c r="C3" s="14" t="s">
        <v>18</v>
      </c>
      <c r="D3" s="14"/>
      <c r="E3" s="35" t="s">
        <v>19</v>
      </c>
      <c r="F3" s="35"/>
      <c r="G3" s="14" t="s">
        <v>20</v>
      </c>
      <c r="H3" s="14"/>
      <c r="I3" s="14" t="s">
        <v>21</v>
      </c>
      <c r="J3" s="14"/>
      <c r="K3" s="14" t="s">
        <v>22</v>
      </c>
      <c r="L3" s="14"/>
      <c r="M3" s="14" t="s">
        <v>23</v>
      </c>
    </row>
    <row r="5" spans="1:29" x14ac:dyDescent="0.25">
      <c r="A5" s="4" t="s">
        <v>40</v>
      </c>
      <c r="B5" s="4"/>
      <c r="C5" s="4" t="s">
        <v>41</v>
      </c>
      <c r="D5" s="4"/>
      <c r="E5" s="36" t="s">
        <v>42</v>
      </c>
      <c r="F5" s="36"/>
      <c r="G5" s="133" t="s">
        <v>151</v>
      </c>
      <c r="H5" s="4"/>
      <c r="I5" s="135" t="s">
        <v>152</v>
      </c>
      <c r="J5" s="4"/>
      <c r="K5" s="4" t="s">
        <v>142</v>
      </c>
      <c r="L5" s="4"/>
      <c r="M5" s="4" t="s">
        <v>143</v>
      </c>
    </row>
    <row r="6" spans="1:29" x14ac:dyDescent="0.25">
      <c r="A6" s="8" t="s">
        <v>43</v>
      </c>
      <c r="B6" s="4"/>
      <c r="C6" s="8" t="s">
        <v>44</v>
      </c>
      <c r="D6" s="4"/>
      <c r="E6" s="37" t="s">
        <v>45</v>
      </c>
      <c r="F6" s="36"/>
      <c r="G6" s="134"/>
      <c r="H6" s="4"/>
      <c r="I6" s="127"/>
      <c r="J6" s="4"/>
      <c r="K6" s="8" t="s">
        <v>46</v>
      </c>
      <c r="L6" s="4"/>
      <c r="M6" s="8" t="s">
        <v>46</v>
      </c>
    </row>
    <row r="7" spans="1:29" x14ac:dyDescent="0.25">
      <c r="A7" s="14"/>
      <c r="B7" s="14"/>
      <c r="C7" s="14"/>
      <c r="D7" s="14"/>
      <c r="E7" s="35"/>
      <c r="F7" s="35"/>
      <c r="G7" s="14"/>
      <c r="H7" s="14"/>
      <c r="I7" s="14"/>
      <c r="J7" s="14"/>
      <c r="K7" s="14"/>
      <c r="L7" s="14"/>
      <c r="M7" s="14"/>
    </row>
    <row r="8" spans="1:29" x14ac:dyDescent="0.25">
      <c r="A8" s="38">
        <v>0</v>
      </c>
      <c r="B8" s="38"/>
      <c r="C8" s="39">
        <v>1425369776</v>
      </c>
      <c r="D8" s="7"/>
      <c r="E8" s="40">
        <v>1</v>
      </c>
      <c r="F8" s="40"/>
      <c r="G8" s="40">
        <v>1</v>
      </c>
      <c r="H8" s="40"/>
      <c r="I8" s="40">
        <v>1</v>
      </c>
      <c r="J8" s="40"/>
      <c r="K8" s="41">
        <f>(G8-E8)^2</f>
        <v>0</v>
      </c>
      <c r="L8" s="41"/>
      <c r="M8" s="41">
        <f>(I8-E8)^2</f>
        <v>0</v>
      </c>
      <c r="N8" s="54">
        <f>C8*0.01</f>
        <v>14253697.76</v>
      </c>
      <c r="AB8">
        <v>52</v>
      </c>
      <c r="AC8">
        <v>0</v>
      </c>
    </row>
    <row r="9" spans="1:29" x14ac:dyDescent="0.25">
      <c r="A9" s="38">
        <v>0.5</v>
      </c>
      <c r="B9" s="38"/>
      <c r="C9" s="39">
        <v>1375670788</v>
      </c>
      <c r="D9" s="7"/>
      <c r="E9" s="40">
        <v>0.99970000000000003</v>
      </c>
      <c r="F9" s="40"/>
      <c r="G9" s="40">
        <v>0.999803</v>
      </c>
      <c r="H9" s="40"/>
      <c r="I9" s="40">
        <v>0.99907000000000001</v>
      </c>
      <c r="J9" s="40"/>
      <c r="K9" s="41">
        <f t="shared" ref="K9:K65" si="0">(G9-E9)^2</f>
        <v>1.0608999999992632E-8</v>
      </c>
      <c r="L9" s="41"/>
      <c r="M9" s="41">
        <f t="shared" ref="M9:M65" si="1">(I9-E9)^2</f>
        <v>3.9690000000002447E-7</v>
      </c>
      <c r="AB9">
        <v>52</v>
      </c>
      <c r="AC9">
        <v>1</v>
      </c>
    </row>
    <row r="10" spans="1:29" x14ac:dyDescent="0.25">
      <c r="A10" s="38">
        <v>1.5</v>
      </c>
      <c r="B10" s="38"/>
      <c r="C10" s="39">
        <v>1312714392</v>
      </c>
      <c r="D10" s="7"/>
      <c r="E10" s="40">
        <v>0.99790000000000001</v>
      </c>
      <c r="F10" s="40"/>
      <c r="G10" s="40">
        <v>0.99934500000000004</v>
      </c>
      <c r="H10" s="40"/>
      <c r="I10" s="40">
        <v>0.99711499999999997</v>
      </c>
      <c r="J10" s="40"/>
      <c r="K10" s="41">
        <f t="shared" si="0"/>
        <v>2.0880250000000853E-6</v>
      </c>
      <c r="L10" s="41"/>
      <c r="M10" s="41">
        <f t="shared" si="1"/>
        <v>6.1622500000005598E-7</v>
      </c>
    </row>
    <row r="11" spans="1:29" x14ac:dyDescent="0.25">
      <c r="A11" s="38">
        <v>2.5</v>
      </c>
      <c r="B11" s="38"/>
      <c r="C11" s="39">
        <v>1241860793</v>
      </c>
      <c r="D11" s="7"/>
      <c r="E11" s="40">
        <v>0.99590000000000001</v>
      </c>
      <c r="F11" s="40"/>
      <c r="G11" s="40">
        <v>0.99878400000000001</v>
      </c>
      <c r="H11" s="40"/>
      <c r="I11" s="40">
        <v>0.99502800000000002</v>
      </c>
      <c r="J11" s="40"/>
      <c r="K11" s="41">
        <f t="shared" si="0"/>
        <v>8.3174559999999873E-6</v>
      </c>
      <c r="L11" s="41"/>
      <c r="M11" s="41">
        <f t="shared" si="1"/>
        <v>7.6038399999997188E-7</v>
      </c>
    </row>
    <row r="12" spans="1:29" x14ac:dyDescent="0.25">
      <c r="A12" s="38">
        <v>3.5</v>
      </c>
      <c r="B12" s="38"/>
      <c r="C12" s="39">
        <v>1163459357</v>
      </c>
      <c r="D12" s="7"/>
      <c r="E12" s="40">
        <v>0.99400000000000011</v>
      </c>
      <c r="F12" s="40"/>
      <c r="G12" s="40">
        <v>0.99810399999999999</v>
      </c>
      <c r="H12" s="40"/>
      <c r="I12" s="40">
        <v>0.99280199999999996</v>
      </c>
      <c r="J12" s="40"/>
      <c r="K12" s="41">
        <f t="shared" si="0"/>
        <v>1.6842815999999059E-5</v>
      </c>
      <c r="L12" s="41"/>
      <c r="M12" s="41">
        <f t="shared" si="1"/>
        <v>1.4352040000003436E-6</v>
      </c>
    </row>
    <row r="13" spans="1:29" x14ac:dyDescent="0.25">
      <c r="A13" s="38">
        <v>4.5</v>
      </c>
      <c r="B13" s="38"/>
      <c r="C13" s="39">
        <v>1082428335</v>
      </c>
      <c r="D13" s="7"/>
      <c r="E13" s="40">
        <v>0.99180000000000001</v>
      </c>
      <c r="F13" s="40"/>
      <c r="G13" s="40">
        <v>0.99728499999999998</v>
      </c>
      <c r="H13" s="40"/>
      <c r="I13" s="40">
        <v>0.990429</v>
      </c>
      <c r="J13" s="40"/>
      <c r="K13" s="41">
        <f t="shared" si="0"/>
        <v>3.0085224999999583E-5</v>
      </c>
      <c r="L13" s="41"/>
      <c r="M13" s="41">
        <f t="shared" si="1"/>
        <v>1.8796410000000305E-6</v>
      </c>
    </row>
    <row r="14" spans="1:29" x14ac:dyDescent="0.25">
      <c r="A14" s="38">
        <v>5.5</v>
      </c>
      <c r="B14" s="38"/>
      <c r="C14" s="39">
        <v>1012825758</v>
      </c>
      <c r="D14" s="7"/>
      <c r="E14" s="40">
        <v>0.98959999999999992</v>
      </c>
      <c r="F14" s="40"/>
      <c r="G14" s="40">
        <v>0.99630399999999997</v>
      </c>
      <c r="H14" s="40"/>
      <c r="I14" s="40">
        <v>0.98790299999999998</v>
      </c>
      <c r="J14" s="40"/>
      <c r="K14" s="41">
        <f t="shared" si="0"/>
        <v>4.4943616000000581E-5</v>
      </c>
      <c r="L14" s="41"/>
      <c r="M14" s="41">
        <f t="shared" si="1"/>
        <v>2.8798089999998255E-6</v>
      </c>
    </row>
    <row r="15" spans="1:29" x14ac:dyDescent="0.25">
      <c r="A15" s="38">
        <v>6.5</v>
      </c>
      <c r="B15" s="38"/>
      <c r="C15" s="39">
        <v>956254845</v>
      </c>
      <c r="D15" s="7"/>
      <c r="E15" s="40">
        <v>0.9869</v>
      </c>
      <c r="F15" s="40"/>
      <c r="G15" s="40">
        <v>0.99513799999999997</v>
      </c>
      <c r="H15" s="40"/>
      <c r="I15" s="40">
        <v>0.98521400000000003</v>
      </c>
      <c r="J15" s="40"/>
      <c r="K15" s="41">
        <f t="shared" si="0"/>
        <v>6.7864643999999459E-5</v>
      </c>
      <c r="L15" s="41"/>
      <c r="M15" s="41">
        <f t="shared" si="1"/>
        <v>2.8425959999998831E-6</v>
      </c>
    </row>
    <row r="16" spans="1:29" x14ac:dyDescent="0.25">
      <c r="A16" s="38">
        <v>7.5</v>
      </c>
      <c r="B16" s="38"/>
      <c r="C16" s="39">
        <v>902281373</v>
      </c>
      <c r="D16" s="7"/>
      <c r="E16" s="40">
        <v>0.9840000000000001</v>
      </c>
      <c r="F16" s="40"/>
      <c r="G16" s="40">
        <v>0.99376200000000003</v>
      </c>
      <c r="H16" s="40"/>
      <c r="I16" s="40">
        <v>0.98235700000000004</v>
      </c>
      <c r="J16" s="40"/>
      <c r="K16" s="41">
        <f t="shared" si="0"/>
        <v>9.5296643999998772E-5</v>
      </c>
      <c r="L16" s="41"/>
      <c r="M16" s="41">
        <f t="shared" si="1"/>
        <v>2.6994490000002006E-6</v>
      </c>
    </row>
    <row r="17" spans="1:13" x14ac:dyDescent="0.25">
      <c r="A17" s="38">
        <v>8.5</v>
      </c>
      <c r="B17" s="38"/>
      <c r="C17" s="39">
        <v>837452595</v>
      </c>
      <c r="D17" s="7"/>
      <c r="E17" s="40">
        <v>0.98109999999999997</v>
      </c>
      <c r="F17" s="40"/>
      <c r="G17" s="40">
        <v>0.99214500000000005</v>
      </c>
      <c r="H17" s="40"/>
      <c r="I17" s="40">
        <v>0.97932200000000003</v>
      </c>
      <c r="J17" s="40"/>
      <c r="K17" s="41">
        <f t="shared" si="0"/>
        <v>1.2199202500000182E-4</v>
      </c>
      <c r="L17" s="41"/>
      <c r="M17" s="41">
        <f t="shared" si="1"/>
        <v>3.1612839999998091E-6</v>
      </c>
    </row>
    <row r="18" spans="1:13" x14ac:dyDescent="0.25">
      <c r="A18" s="38">
        <v>9.5</v>
      </c>
      <c r="B18" s="38"/>
      <c r="C18" s="39">
        <v>785603673</v>
      </c>
      <c r="D18" s="7"/>
      <c r="E18" s="40">
        <v>0.9779000000000001</v>
      </c>
      <c r="F18" s="40"/>
      <c r="G18" s="40">
        <v>0.990259</v>
      </c>
      <c r="H18" s="40"/>
      <c r="I18" s="40">
        <v>0.97609999999999997</v>
      </c>
      <c r="J18" s="40"/>
      <c r="K18" s="41">
        <f t="shared" si="0"/>
        <v>1.5274488099999747E-4</v>
      </c>
      <c r="L18" s="41"/>
      <c r="M18" s="41">
        <f t="shared" si="1"/>
        <v>3.2400000000004852E-6</v>
      </c>
    </row>
    <row r="19" spans="1:13" x14ac:dyDescent="0.25">
      <c r="A19" s="38">
        <v>10.5</v>
      </c>
      <c r="B19" s="38"/>
      <c r="C19" s="39">
        <v>735736013</v>
      </c>
      <c r="D19" s="7"/>
      <c r="E19" s="40">
        <v>0.97409999999999997</v>
      </c>
      <c r="F19" s="40"/>
      <c r="G19" s="40">
        <v>0.98807</v>
      </c>
      <c r="H19" s="40"/>
      <c r="I19" s="40">
        <v>0.97268500000000002</v>
      </c>
      <c r="J19" s="40"/>
      <c r="K19" s="41">
        <f t="shared" si="0"/>
        <v>1.9516090000000106E-4</v>
      </c>
      <c r="L19" s="41"/>
      <c r="M19" s="41">
        <f t="shared" si="1"/>
        <v>2.0022249999998417E-6</v>
      </c>
    </row>
    <row r="20" spans="1:13" x14ac:dyDescent="0.25">
      <c r="A20" s="38">
        <v>11.5</v>
      </c>
      <c r="B20" s="38"/>
      <c r="C20" s="39">
        <v>697419542</v>
      </c>
      <c r="D20" s="7"/>
      <c r="E20" s="40">
        <v>0.96959999999999991</v>
      </c>
      <c r="F20" s="40"/>
      <c r="G20" s="40">
        <v>0.98554299999999995</v>
      </c>
      <c r="H20" s="40"/>
      <c r="I20" s="40">
        <v>0.96906499999999995</v>
      </c>
      <c r="J20" s="40"/>
      <c r="K20" s="41">
        <f t="shared" si="0"/>
        <v>2.5417924900000128E-4</v>
      </c>
      <c r="L20" s="41"/>
      <c r="M20" s="41">
        <f t="shared" si="1"/>
        <v>2.8622499999994882E-7</v>
      </c>
    </row>
    <row r="21" spans="1:13" x14ac:dyDescent="0.25">
      <c r="A21" s="38">
        <v>12.5</v>
      </c>
      <c r="B21" s="38"/>
      <c r="C21" s="39">
        <v>655861753</v>
      </c>
      <c r="D21" s="7"/>
      <c r="E21" s="40">
        <v>0.96629999999999994</v>
      </c>
      <c r="F21" s="40"/>
      <c r="G21" s="40">
        <v>0.98264099999999999</v>
      </c>
      <c r="H21" s="40"/>
      <c r="I21" s="40">
        <v>0.96523199999999998</v>
      </c>
      <c r="J21" s="40"/>
      <c r="K21" s="41">
        <f t="shared" si="0"/>
        <v>2.6702828100000163E-4</v>
      </c>
      <c r="L21" s="41"/>
      <c r="M21" s="41">
        <f t="shared" si="1"/>
        <v>1.14062399999991E-6</v>
      </c>
    </row>
    <row r="22" spans="1:13" x14ac:dyDescent="0.25">
      <c r="A22" s="38">
        <v>13.5</v>
      </c>
      <c r="B22" s="38"/>
      <c r="C22" s="39">
        <v>609207338</v>
      </c>
      <c r="D22" s="7"/>
      <c r="E22" s="40">
        <v>0.9627</v>
      </c>
      <c r="F22" s="40"/>
      <c r="G22" s="40">
        <v>0.979325</v>
      </c>
      <c r="H22" s="40"/>
      <c r="I22" s="40">
        <v>0.96117699999999995</v>
      </c>
      <c r="J22" s="40"/>
      <c r="K22" s="41">
        <f t="shared" si="0"/>
        <v>2.7639062500000005E-4</v>
      </c>
      <c r="L22" s="41"/>
      <c r="M22" s="41">
        <f t="shared" si="1"/>
        <v>2.3195290000001585E-6</v>
      </c>
    </row>
    <row r="23" spans="1:13" x14ac:dyDescent="0.25">
      <c r="A23" s="38">
        <v>14.5</v>
      </c>
      <c r="B23" s="38"/>
      <c r="C23" s="39">
        <v>561594704</v>
      </c>
      <c r="D23" s="7"/>
      <c r="E23" s="40">
        <v>0.95879999999999999</v>
      </c>
      <c r="F23" s="40"/>
      <c r="G23" s="40">
        <v>0.975553</v>
      </c>
      <c r="H23" s="40"/>
      <c r="I23" s="40">
        <v>0.95689000000000002</v>
      </c>
      <c r="J23" s="40"/>
      <c r="K23" s="41">
        <f t="shared" si="0"/>
        <v>2.8066300900000062E-4</v>
      </c>
      <c r="L23" s="41"/>
      <c r="M23" s="41">
        <f t="shared" si="1"/>
        <v>3.6480999999998749E-6</v>
      </c>
    </row>
    <row r="24" spans="1:13" x14ac:dyDescent="0.25">
      <c r="A24" s="38">
        <v>15.5</v>
      </c>
      <c r="B24" s="38"/>
      <c r="C24" s="39">
        <v>528698651</v>
      </c>
      <c r="D24" s="7"/>
      <c r="E24" s="40">
        <v>0.95480000000000009</v>
      </c>
      <c r="F24" s="40"/>
      <c r="G24" s="40">
        <v>0.97128300000000001</v>
      </c>
      <c r="H24" s="40"/>
      <c r="I24" s="40">
        <v>0.95235999999999998</v>
      </c>
      <c r="J24" s="40"/>
      <c r="K24" s="41">
        <f t="shared" si="0"/>
        <v>2.716892889999972E-4</v>
      </c>
      <c r="L24" s="41"/>
      <c r="M24" s="41">
        <f t="shared" si="1"/>
        <v>5.9536000000005303E-6</v>
      </c>
    </row>
    <row r="25" spans="1:13" x14ac:dyDescent="0.25">
      <c r="A25" s="38">
        <v>16.5</v>
      </c>
      <c r="B25" s="38"/>
      <c r="C25" s="39">
        <v>501709756</v>
      </c>
      <c r="D25" s="7"/>
      <c r="E25" s="40">
        <v>0.95019999999999993</v>
      </c>
      <c r="F25" s="40"/>
      <c r="G25" s="40">
        <v>0.96646900000000002</v>
      </c>
      <c r="H25" s="40"/>
      <c r="I25" s="40">
        <v>0.947577</v>
      </c>
      <c r="J25" s="40"/>
      <c r="K25" s="41">
        <f t="shared" si="0"/>
        <v>2.6468036100000289E-4</v>
      </c>
      <c r="L25" s="41"/>
      <c r="M25" s="41">
        <f t="shared" si="1"/>
        <v>6.8801289999996381E-6</v>
      </c>
    </row>
    <row r="26" spans="1:13" x14ac:dyDescent="0.25">
      <c r="A26" s="38">
        <v>17.5</v>
      </c>
      <c r="B26" s="38"/>
      <c r="C26" s="39">
        <v>485685319</v>
      </c>
      <c r="D26" s="7"/>
      <c r="E26" s="40">
        <v>0.94569999999999999</v>
      </c>
      <c r="F26" s="40"/>
      <c r="G26" s="40">
        <v>0.96106499999999995</v>
      </c>
      <c r="H26" s="40"/>
      <c r="I26" s="40">
        <v>0.94252999999999998</v>
      </c>
      <c r="J26" s="40"/>
      <c r="K26" s="41">
        <f t="shared" si="0"/>
        <v>2.3608322499999883E-4</v>
      </c>
      <c r="L26" s="41"/>
      <c r="M26" s="41">
        <f t="shared" si="1"/>
        <v>1.0048900000000039E-5</v>
      </c>
    </row>
    <row r="27" spans="1:13" x14ac:dyDescent="0.25">
      <c r="A27" s="38">
        <v>18.5</v>
      </c>
      <c r="B27" s="38"/>
      <c r="C27" s="39">
        <v>471836719</v>
      </c>
      <c r="D27" s="7"/>
      <c r="E27" s="40">
        <v>0.94019999999999992</v>
      </c>
      <c r="F27" s="40"/>
      <c r="G27" s="40">
        <v>0.95502200000000004</v>
      </c>
      <c r="H27" s="40"/>
      <c r="I27" s="40">
        <v>0.93720899999999996</v>
      </c>
      <c r="J27" s="40"/>
      <c r="K27" s="41">
        <f t="shared" si="0"/>
        <v>2.1969168400000333E-4</v>
      </c>
      <c r="L27" s="41"/>
      <c r="M27" s="41">
        <f t="shared" si="1"/>
        <v>8.9460809999997953E-6</v>
      </c>
    </row>
    <row r="28" spans="1:13" x14ac:dyDescent="0.25">
      <c r="A28" s="38">
        <v>19.5</v>
      </c>
      <c r="B28" s="38"/>
      <c r="C28" s="39">
        <v>458377985</v>
      </c>
      <c r="D28" s="7"/>
      <c r="E28" s="40">
        <v>0.93599999999999994</v>
      </c>
      <c r="F28" s="40"/>
      <c r="G28" s="40">
        <v>0.94828999999999997</v>
      </c>
      <c r="H28" s="40"/>
      <c r="I28" s="40">
        <v>0.93160100000000001</v>
      </c>
      <c r="J28" s="40"/>
      <c r="K28" s="41">
        <f t="shared" si="0"/>
        <v>1.5104410000000058E-4</v>
      </c>
      <c r="L28" s="41"/>
      <c r="M28" s="41">
        <f t="shared" si="1"/>
        <v>1.9351200999999392E-5</v>
      </c>
    </row>
    <row r="29" spans="1:13" x14ac:dyDescent="0.25">
      <c r="A29" s="38">
        <v>20.5</v>
      </c>
      <c r="B29" s="38"/>
      <c r="C29" s="39">
        <v>443931878</v>
      </c>
      <c r="D29" s="7"/>
      <c r="E29" s="40">
        <v>0.93169999999999997</v>
      </c>
      <c r="F29" s="40"/>
      <c r="G29" s="40">
        <v>0.94081499999999996</v>
      </c>
      <c r="H29" s="40"/>
      <c r="I29" s="40">
        <v>0.92569500000000005</v>
      </c>
      <c r="J29" s="40"/>
      <c r="K29" s="41">
        <f t="shared" si="0"/>
        <v>8.3083224999999715E-5</v>
      </c>
      <c r="L29" s="41"/>
      <c r="M29" s="41">
        <f t="shared" si="1"/>
        <v>3.6060024999999125E-5</v>
      </c>
    </row>
    <row r="30" spans="1:13" x14ac:dyDescent="0.25">
      <c r="A30" s="38">
        <v>21.5</v>
      </c>
      <c r="B30" s="38"/>
      <c r="C30" s="39">
        <v>418924470</v>
      </c>
      <c r="D30" s="7"/>
      <c r="E30" s="40">
        <v>0.92680000000000007</v>
      </c>
      <c r="F30" s="40"/>
      <c r="G30" s="40">
        <v>0.93254300000000001</v>
      </c>
      <c r="H30" s="40"/>
      <c r="I30" s="40">
        <v>0.91947999999999996</v>
      </c>
      <c r="J30" s="40"/>
      <c r="K30" s="41">
        <f t="shared" si="0"/>
        <v>3.298204899999934E-5</v>
      </c>
      <c r="L30" s="41"/>
      <c r="M30" s="41">
        <f t="shared" si="1"/>
        <v>5.3582400000001529E-5</v>
      </c>
    </row>
    <row r="31" spans="1:13" x14ac:dyDescent="0.25">
      <c r="A31" s="38">
        <v>22.5</v>
      </c>
      <c r="B31" s="38"/>
      <c r="C31" s="39">
        <v>386036142</v>
      </c>
      <c r="D31" s="7"/>
      <c r="E31" s="40">
        <v>0.91439999999999999</v>
      </c>
      <c r="F31" s="40"/>
      <c r="G31" s="40">
        <v>0.92341399999999996</v>
      </c>
      <c r="H31" s="40"/>
      <c r="I31" s="40">
        <v>0.91294200000000003</v>
      </c>
      <c r="J31" s="40"/>
      <c r="K31" s="41">
        <f t="shared" si="0"/>
        <v>8.1252195999999394E-5</v>
      </c>
      <c r="L31" s="41"/>
      <c r="M31" s="41">
        <f t="shared" si="1"/>
        <v>2.1257639999998813E-6</v>
      </c>
    </row>
    <row r="32" spans="1:13" x14ac:dyDescent="0.25">
      <c r="A32" s="38">
        <v>23.5</v>
      </c>
      <c r="B32" s="38"/>
      <c r="C32" s="39">
        <v>340588294</v>
      </c>
      <c r="D32" s="7"/>
      <c r="E32" s="40">
        <v>0.90870000000000006</v>
      </c>
      <c r="F32" s="40"/>
      <c r="G32" s="40">
        <v>0.91336799999999996</v>
      </c>
      <c r="H32" s="40"/>
      <c r="I32" s="40">
        <v>0.90606900000000001</v>
      </c>
      <c r="J32" s="40"/>
      <c r="K32" s="41">
        <f t="shared" si="0"/>
        <v>2.1790223999999013E-5</v>
      </c>
      <c r="L32" s="41"/>
      <c r="M32" s="41">
        <f t="shared" si="1"/>
        <v>6.922161000000263E-6</v>
      </c>
    </row>
    <row r="33" spans="1:13" x14ac:dyDescent="0.25">
      <c r="A33" s="38">
        <v>24.5</v>
      </c>
      <c r="B33" s="38"/>
      <c r="C33" s="39">
        <v>309441029</v>
      </c>
      <c r="D33" s="7"/>
      <c r="E33" s="40">
        <v>0.90300000000000002</v>
      </c>
      <c r="F33" s="40"/>
      <c r="G33" s="40">
        <v>0.90233699999999994</v>
      </c>
      <c r="H33" s="40"/>
      <c r="I33" s="40">
        <v>0.89884799999999998</v>
      </c>
      <c r="J33" s="40"/>
      <c r="K33" s="41">
        <f t="shared" si="0"/>
        <v>4.3956900000010634E-7</v>
      </c>
      <c r="L33" s="41"/>
      <c r="M33" s="41">
        <f t="shared" si="1"/>
        <v>1.7239104000000369E-5</v>
      </c>
    </row>
    <row r="34" spans="1:13" x14ac:dyDescent="0.25">
      <c r="A34" s="38">
        <v>25.5</v>
      </c>
      <c r="B34" s="38"/>
      <c r="C34" s="39">
        <v>284809765</v>
      </c>
      <c r="D34" s="7"/>
      <c r="E34" s="40">
        <v>0.89690000000000003</v>
      </c>
      <c r="F34" s="40"/>
      <c r="G34" s="40">
        <v>0.89025100000000001</v>
      </c>
      <c r="H34" s="40"/>
      <c r="I34" s="40">
        <v>0.891266</v>
      </c>
      <c r="J34" s="40"/>
      <c r="K34" s="41">
        <f t="shared" si="0"/>
        <v>4.420920100000021E-5</v>
      </c>
      <c r="L34" s="41"/>
      <c r="M34" s="41">
        <f t="shared" si="1"/>
        <v>3.1741956000000313E-5</v>
      </c>
    </row>
    <row r="35" spans="1:13" x14ac:dyDescent="0.25">
      <c r="A35" s="38">
        <v>26.5</v>
      </c>
      <c r="B35" s="38"/>
      <c r="C35" s="39">
        <v>261775739</v>
      </c>
      <c r="D35" s="7"/>
      <c r="E35" s="40">
        <v>0.89139999999999997</v>
      </c>
      <c r="F35" s="40"/>
      <c r="G35" s="40">
        <v>0.87703399999999998</v>
      </c>
      <c r="H35" s="40"/>
      <c r="I35" s="40">
        <v>0.88330600000000004</v>
      </c>
      <c r="J35" s="40"/>
      <c r="K35" s="41">
        <f t="shared" si="0"/>
        <v>2.0638195599999971E-4</v>
      </c>
      <c r="L35" s="41"/>
      <c r="M35" s="41">
        <f t="shared" si="1"/>
        <v>6.5512835999998942E-5</v>
      </c>
    </row>
    <row r="36" spans="1:13" x14ac:dyDescent="0.25">
      <c r="A36" s="38">
        <v>27.5</v>
      </c>
      <c r="B36" s="38"/>
      <c r="C36" s="39">
        <v>249474704</v>
      </c>
      <c r="D36" s="7"/>
      <c r="E36" s="40">
        <v>0.88639999999999997</v>
      </c>
      <c r="F36" s="40"/>
      <c r="G36" s="40">
        <v>0.86260400000000004</v>
      </c>
      <c r="H36" s="40"/>
      <c r="I36" s="40">
        <v>0.87495800000000001</v>
      </c>
      <c r="J36" s="40"/>
      <c r="K36" s="41">
        <f t="shared" si="0"/>
        <v>5.6624961599999657E-4</v>
      </c>
      <c r="L36" s="41"/>
      <c r="M36" s="41">
        <f t="shared" si="1"/>
        <v>1.3091936399999891E-4</v>
      </c>
    </row>
    <row r="37" spans="1:13" x14ac:dyDescent="0.25">
      <c r="A37" s="38">
        <v>28.5</v>
      </c>
      <c r="B37" s="38"/>
      <c r="C37" s="39">
        <v>229641916</v>
      </c>
      <c r="D37" s="7"/>
      <c r="E37" s="40">
        <v>0.88150000000000006</v>
      </c>
      <c r="F37" s="40"/>
      <c r="G37" s="40">
        <v>0.84687599999999996</v>
      </c>
      <c r="H37" s="40"/>
      <c r="I37" s="40">
        <v>0.86620699999999995</v>
      </c>
      <c r="J37" s="40"/>
      <c r="K37" s="41">
        <f t="shared" si="0"/>
        <v>1.1988213760000068E-3</v>
      </c>
      <c r="L37" s="41"/>
      <c r="M37" s="41">
        <f t="shared" si="1"/>
        <v>2.3387584900000342E-4</v>
      </c>
    </row>
    <row r="38" spans="1:13" x14ac:dyDescent="0.25">
      <c r="A38" s="38">
        <v>29.5</v>
      </c>
      <c r="B38" s="38"/>
      <c r="C38" s="39">
        <v>206224737</v>
      </c>
      <c r="D38" s="7"/>
      <c r="E38" s="40">
        <v>0.87629999999999997</v>
      </c>
      <c r="F38" s="40"/>
      <c r="G38" s="40">
        <v>0.82975699999999997</v>
      </c>
      <c r="H38" s="40"/>
      <c r="I38" s="40">
        <v>0.85704100000000005</v>
      </c>
      <c r="J38" s="40"/>
      <c r="K38" s="41">
        <f t="shared" si="0"/>
        <v>2.1662508490000003E-3</v>
      </c>
      <c r="L38" s="41"/>
      <c r="M38" s="41">
        <f t="shared" si="1"/>
        <v>3.7090908099999674E-4</v>
      </c>
    </row>
    <row r="39" spans="1:13" x14ac:dyDescent="0.25">
      <c r="A39" s="38">
        <v>30.5</v>
      </c>
      <c r="B39" s="38"/>
      <c r="C39" s="39">
        <v>178984802</v>
      </c>
      <c r="D39" s="7"/>
      <c r="E39" s="40">
        <v>0.87060000000000004</v>
      </c>
      <c r="F39" s="40"/>
      <c r="G39" s="40">
        <v>0.81115300000000001</v>
      </c>
      <c r="H39" s="40"/>
      <c r="I39" s="40">
        <v>0.847445</v>
      </c>
      <c r="J39" s="40"/>
      <c r="K39" s="41">
        <f t="shared" si="0"/>
        <v>3.5339458090000034E-3</v>
      </c>
      <c r="L39" s="41"/>
      <c r="M39" s="41">
        <f t="shared" si="1"/>
        <v>5.3615402500000169E-4</v>
      </c>
    </row>
    <row r="40" spans="1:13" x14ac:dyDescent="0.25">
      <c r="A40" s="38">
        <v>31.5</v>
      </c>
      <c r="B40" s="38"/>
      <c r="C40" s="39">
        <v>152777389</v>
      </c>
      <c r="D40" s="7"/>
      <c r="E40" s="40">
        <v>0.8640000000000001</v>
      </c>
      <c r="F40" s="40"/>
      <c r="G40" s="40">
        <v>0.79096900000000003</v>
      </c>
      <c r="H40" s="40"/>
      <c r="I40" s="40">
        <v>0.83740499999999995</v>
      </c>
      <c r="J40" s="40"/>
      <c r="K40" s="41">
        <f t="shared" si="0"/>
        <v>5.3335269610000104E-3</v>
      </c>
      <c r="L40" s="41"/>
      <c r="M40" s="41">
        <f t="shared" si="1"/>
        <v>7.0729402500000773E-4</v>
      </c>
    </row>
    <row r="41" spans="1:13" x14ac:dyDescent="0.25">
      <c r="A41" s="38">
        <v>32.5</v>
      </c>
      <c r="B41" s="38"/>
      <c r="C41" s="39">
        <v>130704520</v>
      </c>
      <c r="D41" s="7"/>
      <c r="E41" s="40">
        <v>0.85599999999999998</v>
      </c>
      <c r="F41" s="40"/>
      <c r="G41" s="40">
        <v>0.76911300000000005</v>
      </c>
      <c r="H41" s="40"/>
      <c r="I41" s="40">
        <v>0.82690900000000001</v>
      </c>
      <c r="J41" s="40"/>
      <c r="K41" s="41">
        <f t="shared" si="0"/>
        <v>7.5493507689999894E-3</v>
      </c>
      <c r="L41" s="41"/>
      <c r="M41" s="41">
        <f t="shared" si="1"/>
        <v>8.4628628099999868E-4</v>
      </c>
    </row>
    <row r="42" spans="1:13" x14ac:dyDescent="0.25">
      <c r="A42" s="38">
        <v>33.5</v>
      </c>
      <c r="B42" s="38"/>
      <c r="C42" s="39">
        <v>113939602</v>
      </c>
      <c r="D42" s="7"/>
      <c r="E42" s="40">
        <v>0.84670000000000001</v>
      </c>
      <c r="F42" s="40"/>
      <c r="G42" s="40">
        <v>0.74550300000000003</v>
      </c>
      <c r="H42" s="40"/>
      <c r="I42" s="40">
        <v>0.81594199999999995</v>
      </c>
      <c r="J42" s="40"/>
      <c r="K42" s="41">
        <f t="shared" si="0"/>
        <v>1.0240832808999996E-2</v>
      </c>
      <c r="L42" s="41"/>
      <c r="M42" s="41">
        <f t="shared" si="1"/>
        <v>9.4605456400000392E-4</v>
      </c>
    </row>
    <row r="43" spans="1:13" x14ac:dyDescent="0.25">
      <c r="A43" s="38">
        <v>34.5</v>
      </c>
      <c r="B43" s="38"/>
      <c r="C43" s="39">
        <v>98691365</v>
      </c>
      <c r="D43" s="7"/>
      <c r="E43" s="40">
        <v>0.83620000000000005</v>
      </c>
      <c r="F43" s="40"/>
      <c r="G43" s="40">
        <v>0.72006999999999999</v>
      </c>
      <c r="H43" s="40"/>
      <c r="I43" s="40">
        <v>0.80449199999999998</v>
      </c>
      <c r="J43" s="40"/>
      <c r="K43" s="41">
        <f t="shared" si="0"/>
        <v>1.3486176900000016E-2</v>
      </c>
      <c r="L43" s="41"/>
      <c r="M43" s="41">
        <f t="shared" si="1"/>
        <v>1.0053972640000045E-3</v>
      </c>
    </row>
    <row r="44" spans="1:13" x14ac:dyDescent="0.25">
      <c r="A44" s="38">
        <v>35.5</v>
      </c>
      <c r="B44" s="38"/>
      <c r="C44" s="39">
        <v>84675957</v>
      </c>
      <c r="D44" s="7"/>
      <c r="E44" s="40">
        <v>0.82430000000000003</v>
      </c>
      <c r="F44" s="40"/>
      <c r="G44" s="40">
        <v>0.69276700000000002</v>
      </c>
      <c r="H44" s="40"/>
      <c r="I44" s="40">
        <v>0.792547</v>
      </c>
      <c r="J44" s="40"/>
      <c r="K44" s="41">
        <f t="shared" si="0"/>
        <v>1.7300930089000004E-2</v>
      </c>
      <c r="L44" s="41"/>
      <c r="M44" s="41">
        <f t="shared" si="1"/>
        <v>1.0082530090000019E-3</v>
      </c>
    </row>
    <row r="45" spans="1:13" x14ac:dyDescent="0.25">
      <c r="A45" s="38">
        <v>36.5</v>
      </c>
      <c r="B45" s="38"/>
      <c r="C45" s="39">
        <v>74007541</v>
      </c>
      <c r="D45" s="7"/>
      <c r="E45" s="40">
        <v>0.81180000000000008</v>
      </c>
      <c r="F45" s="40"/>
      <c r="G45" s="40">
        <v>0.66357999999999995</v>
      </c>
      <c r="H45" s="40"/>
      <c r="I45" s="40">
        <v>0.78009499999999998</v>
      </c>
      <c r="J45" s="40"/>
      <c r="K45" s="41">
        <f t="shared" si="0"/>
        <v>2.1969168400000037E-2</v>
      </c>
      <c r="L45" s="41"/>
      <c r="M45" s="41">
        <f t="shared" si="1"/>
        <v>1.0052070250000059E-3</v>
      </c>
    </row>
    <row r="46" spans="1:13" x14ac:dyDescent="0.25">
      <c r="A46" s="38">
        <v>37.5</v>
      </c>
      <c r="B46" s="38"/>
      <c r="C46" s="39">
        <v>66263001</v>
      </c>
      <c r="D46" s="7"/>
      <c r="E46" s="40">
        <v>0.79959999999999998</v>
      </c>
      <c r="F46" s="40"/>
      <c r="G46" s="40">
        <v>0.63253199999999998</v>
      </c>
      <c r="H46" s="40"/>
      <c r="I46" s="40">
        <v>0.76712599999999997</v>
      </c>
      <c r="J46" s="40"/>
      <c r="K46" s="41">
        <f t="shared" si="0"/>
        <v>2.7911716623999997E-2</v>
      </c>
      <c r="L46" s="41"/>
      <c r="M46" s="41">
        <f t="shared" si="1"/>
        <v>1.0545606760000003E-3</v>
      </c>
    </row>
    <row r="47" spans="1:13" x14ac:dyDescent="0.25">
      <c r="A47" s="38">
        <v>38.5</v>
      </c>
      <c r="B47" s="38"/>
      <c r="C47" s="39">
        <v>59897153</v>
      </c>
      <c r="D47" s="7"/>
      <c r="E47" s="40">
        <v>0.7883</v>
      </c>
      <c r="F47" s="40"/>
      <c r="G47" s="40">
        <v>0.59969899999999998</v>
      </c>
      <c r="H47" s="40"/>
      <c r="I47" s="40">
        <v>0.75363000000000002</v>
      </c>
      <c r="J47" s="40"/>
      <c r="K47" s="41">
        <f t="shared" si="0"/>
        <v>3.5570337201000009E-2</v>
      </c>
      <c r="L47" s="41"/>
      <c r="M47" s="41">
        <f t="shared" si="1"/>
        <v>1.2020088999999984E-3</v>
      </c>
    </row>
    <row r="48" spans="1:13" x14ac:dyDescent="0.25">
      <c r="A48" s="38">
        <v>39.5</v>
      </c>
      <c r="B48" s="38"/>
      <c r="C48" s="39">
        <v>54350984</v>
      </c>
      <c r="D48" s="7"/>
      <c r="E48" s="40">
        <v>0.77819999999999989</v>
      </c>
      <c r="F48" s="40"/>
      <c r="G48" s="40">
        <v>0.56520899999999996</v>
      </c>
      <c r="H48" s="40"/>
      <c r="I48" s="40">
        <v>0.73960099999999995</v>
      </c>
      <c r="J48" s="40"/>
      <c r="K48" s="41">
        <f t="shared" si="0"/>
        <v>4.5365166080999969E-2</v>
      </c>
      <c r="L48" s="41"/>
      <c r="M48" s="41">
        <f t="shared" si="1"/>
        <v>1.4898828009999954E-3</v>
      </c>
    </row>
    <row r="49" spans="1:13" x14ac:dyDescent="0.25">
      <c r="A49" s="38">
        <v>40.5</v>
      </c>
      <c r="B49" s="38"/>
      <c r="C49" s="39">
        <v>49779613</v>
      </c>
      <c r="D49" s="7"/>
      <c r="E49" s="57">
        <v>0.76900000000000002</v>
      </c>
      <c r="F49" s="57"/>
      <c r="G49" s="57">
        <v>0.52925599999999995</v>
      </c>
      <c r="H49" s="57"/>
      <c r="I49" s="57">
        <v>0.72503200000000001</v>
      </c>
      <c r="J49" s="57"/>
      <c r="K49" s="41">
        <f t="shared" si="0"/>
        <v>5.7477185536000036E-2</v>
      </c>
      <c r="L49" s="41"/>
      <c r="M49" s="41">
        <f t="shared" si="1"/>
        <v>1.9331850240000006E-3</v>
      </c>
    </row>
    <row r="50" spans="1:13" x14ac:dyDescent="0.25">
      <c r="A50" s="38">
        <v>41.5</v>
      </c>
      <c r="B50" s="38"/>
      <c r="C50" s="39">
        <v>44257705</v>
      </c>
      <c r="D50" s="7"/>
      <c r="E50" s="40">
        <v>0.75280000000000002</v>
      </c>
      <c r="F50" s="40"/>
      <c r="G50" s="40">
        <v>0.49209700000000001</v>
      </c>
      <c r="H50" s="40"/>
      <c r="I50" s="40">
        <v>0.70992</v>
      </c>
      <c r="J50" s="40"/>
      <c r="K50" s="41">
        <f t="shared" si="0"/>
        <v>6.796605420900001E-2</v>
      </c>
      <c r="L50" s="41"/>
      <c r="M50" s="41">
        <f t="shared" si="1"/>
        <v>1.8386944000000024E-3</v>
      </c>
    </row>
    <row r="51" spans="1:13" x14ac:dyDescent="0.25">
      <c r="A51" s="38">
        <v>42.5</v>
      </c>
      <c r="B51" s="38"/>
      <c r="C51" s="39">
        <v>36988621</v>
      </c>
      <c r="D51" s="7"/>
      <c r="E51" s="40">
        <v>0.7390000000000001</v>
      </c>
      <c r="F51" s="40"/>
      <c r="G51" s="40">
        <v>0.45405600000000002</v>
      </c>
      <c r="H51" s="40"/>
      <c r="I51" s="40">
        <v>0.69426200000000005</v>
      </c>
      <c r="J51" s="40"/>
      <c r="K51" s="41">
        <f t="shared" si="0"/>
        <v>8.1193083136000044E-2</v>
      </c>
      <c r="L51" s="41"/>
      <c r="M51" s="41">
        <f t="shared" si="1"/>
        <v>2.0014886440000049E-3</v>
      </c>
    </row>
    <row r="52" spans="1:13" x14ac:dyDescent="0.25">
      <c r="A52" s="38">
        <v>43.5</v>
      </c>
      <c r="B52" s="38"/>
      <c r="C52" s="39">
        <v>32175404</v>
      </c>
      <c r="D52" s="7"/>
      <c r="E52" s="40">
        <v>0.73099999999999998</v>
      </c>
      <c r="F52" s="40"/>
      <c r="G52" s="40">
        <v>0.41550999999999999</v>
      </c>
      <c r="H52" s="40"/>
      <c r="I52" s="40">
        <v>0.67806</v>
      </c>
      <c r="J52" s="40"/>
      <c r="K52" s="41">
        <f t="shared" si="0"/>
        <v>9.9533940099999996E-2</v>
      </c>
      <c r="L52" s="41"/>
      <c r="M52" s="41">
        <f t="shared" si="1"/>
        <v>2.8026435999999985E-3</v>
      </c>
    </row>
    <row r="53" spans="1:13" x14ac:dyDescent="0.25">
      <c r="A53" s="38">
        <v>44.5</v>
      </c>
      <c r="B53" s="38"/>
      <c r="C53" s="39">
        <v>28642383</v>
      </c>
      <c r="D53" s="7"/>
      <c r="E53" s="40">
        <v>0.72270000000000001</v>
      </c>
      <c r="F53" s="40"/>
      <c r="G53" s="40">
        <v>0.376892</v>
      </c>
      <c r="H53" s="40"/>
      <c r="I53" s="40">
        <v>0.66131899999999999</v>
      </c>
      <c r="J53" s="40"/>
      <c r="K53" s="41">
        <f t="shared" si="0"/>
        <v>0.119583172864</v>
      </c>
      <c r="L53" s="41"/>
      <c r="M53" s="41">
        <f t="shared" si="1"/>
        <v>3.7676271610000023E-3</v>
      </c>
    </row>
    <row r="54" spans="1:13" x14ac:dyDescent="0.25">
      <c r="A54" s="38">
        <v>45.5</v>
      </c>
      <c r="B54" s="38"/>
      <c r="C54" s="39">
        <v>26137233</v>
      </c>
      <c r="D54" s="7"/>
      <c r="E54" s="57">
        <v>0.71420000000000006</v>
      </c>
      <c r="F54" s="57"/>
      <c r="G54" s="57">
        <v>0.33865800000000001</v>
      </c>
      <c r="H54" s="57"/>
      <c r="I54" s="57">
        <v>0.64404499999999998</v>
      </c>
      <c r="J54" s="57"/>
      <c r="K54" s="41">
        <f t="shared" si="0"/>
        <v>0.14103179376400002</v>
      </c>
      <c r="L54" s="41"/>
      <c r="M54" s="41">
        <f t="shared" si="1"/>
        <v>4.9217240250000113E-3</v>
      </c>
    </row>
    <row r="55" spans="1:13" x14ac:dyDescent="0.25">
      <c r="A55" s="38">
        <v>46.5</v>
      </c>
      <c r="B55" s="38"/>
      <c r="C55" s="39">
        <v>23173295</v>
      </c>
      <c r="D55" s="7"/>
      <c r="E55" s="40">
        <v>0.70440000000000003</v>
      </c>
      <c r="F55" s="40"/>
      <c r="G55" s="40">
        <v>0.301284</v>
      </c>
      <c r="H55" s="40"/>
      <c r="I55" s="40">
        <v>0.626251</v>
      </c>
      <c r="J55" s="40"/>
      <c r="K55" s="41">
        <f t="shared" si="0"/>
        <v>0.16250250945600003</v>
      </c>
      <c r="L55" s="41"/>
      <c r="M55" s="41">
        <f t="shared" si="1"/>
        <v>6.1072662010000041E-3</v>
      </c>
    </row>
    <row r="56" spans="1:13" x14ac:dyDescent="0.25">
      <c r="A56" s="38">
        <v>47.5</v>
      </c>
      <c r="B56" s="38"/>
      <c r="C56" s="39">
        <v>20928686</v>
      </c>
      <c r="D56" s="7"/>
      <c r="E56" s="40">
        <v>0.69530000000000003</v>
      </c>
      <c r="F56" s="40"/>
      <c r="G56" s="40">
        <v>0.26522800000000002</v>
      </c>
      <c r="H56" s="40"/>
      <c r="I56" s="40">
        <v>0.60795100000000002</v>
      </c>
      <c r="J56" s="40"/>
      <c r="K56" s="41">
        <f t="shared" si="0"/>
        <v>0.18496192518400001</v>
      </c>
      <c r="L56" s="41"/>
      <c r="M56" s="41">
        <f t="shared" si="1"/>
        <v>7.6298478010000019E-3</v>
      </c>
    </row>
    <row r="57" spans="1:13" x14ac:dyDescent="0.25">
      <c r="A57" s="38">
        <v>48.5</v>
      </c>
      <c r="B57" s="38"/>
      <c r="C57" s="39">
        <v>24508544</v>
      </c>
      <c r="D57" s="7"/>
      <c r="E57" s="40">
        <v>0.68669999999999998</v>
      </c>
      <c r="F57" s="40"/>
      <c r="G57" s="40">
        <v>0.23092199999999999</v>
      </c>
      <c r="H57" s="40"/>
      <c r="I57" s="40">
        <v>0.58916599999999997</v>
      </c>
      <c r="J57" s="40"/>
      <c r="K57" s="41">
        <f t="shared" si="0"/>
        <v>0.20773358528400002</v>
      </c>
      <c r="L57" s="41"/>
      <c r="M57" s="41">
        <f t="shared" si="1"/>
        <v>9.5128811560000019E-3</v>
      </c>
    </row>
    <row r="58" spans="1:13" x14ac:dyDescent="0.25">
      <c r="A58" s="38">
        <v>49.5</v>
      </c>
      <c r="B58" s="38"/>
      <c r="C58" s="39">
        <v>21884638</v>
      </c>
      <c r="D58" s="7"/>
      <c r="E58" s="40">
        <v>0.68120000000000003</v>
      </c>
      <c r="F58" s="40"/>
      <c r="G58" s="40">
        <v>0.198736</v>
      </c>
      <c r="H58" s="40"/>
      <c r="I58" s="40">
        <v>0.56991899999999995</v>
      </c>
      <c r="J58" s="40"/>
      <c r="K58" s="41">
        <f t="shared" si="0"/>
        <v>0.23277151129600002</v>
      </c>
      <c r="L58" s="41"/>
      <c r="M58" s="41">
        <f t="shared" si="1"/>
        <v>1.2383460961000016E-2</v>
      </c>
    </row>
    <row r="59" spans="1:13" x14ac:dyDescent="0.25">
      <c r="A59" s="38">
        <v>50.5</v>
      </c>
      <c r="B59" s="38"/>
      <c r="C59" s="39">
        <v>19586731</v>
      </c>
      <c r="D59" s="7"/>
      <c r="E59" s="40">
        <v>0.6762999999999999</v>
      </c>
      <c r="F59" s="40"/>
      <c r="G59" s="40">
        <v>0.16896800000000001</v>
      </c>
      <c r="H59" s="40"/>
      <c r="I59" s="40">
        <v>0.55024099999999998</v>
      </c>
      <c r="J59" s="40"/>
      <c r="K59" s="41">
        <f t="shared" si="0"/>
        <v>0.25738575822399989</v>
      </c>
      <c r="L59" s="41"/>
      <c r="M59" s="41">
        <f t="shared" si="1"/>
        <v>1.589087148099998E-2</v>
      </c>
    </row>
    <row r="60" spans="1:13" ht="15.75" thickBot="1" x14ac:dyDescent="0.3">
      <c r="A60" s="42">
        <v>51.5</v>
      </c>
      <c r="B60" s="42"/>
      <c r="C60" s="43">
        <v>17561818</v>
      </c>
      <c r="D60" s="44"/>
      <c r="E60" s="45">
        <v>0.67169999999999996</v>
      </c>
      <c r="F60" s="45"/>
      <c r="G60" s="45">
        <v>0.14182700000000001</v>
      </c>
      <c r="H60" s="45"/>
      <c r="I60" s="45">
        <v>0.53016399999999997</v>
      </c>
      <c r="J60" s="45"/>
      <c r="K60" s="46">
        <f t="shared" si="0"/>
        <v>0.28076539612899992</v>
      </c>
      <c r="L60" s="46"/>
      <c r="M60" s="46">
        <f t="shared" si="1"/>
        <v>2.0032439295999998E-2</v>
      </c>
    </row>
    <row r="61" spans="1:13" x14ac:dyDescent="0.25">
      <c r="A61" s="38">
        <v>52.5</v>
      </c>
      <c r="B61" s="38"/>
      <c r="C61" s="39">
        <v>14252141</v>
      </c>
      <c r="D61" s="7"/>
      <c r="E61" s="40">
        <v>0.66790000000000005</v>
      </c>
      <c r="F61" s="40"/>
      <c r="G61" s="40">
        <v>0.11743000000000001</v>
      </c>
      <c r="H61" s="40"/>
      <c r="I61" s="40">
        <v>0.50972799999999996</v>
      </c>
      <c r="J61" s="40"/>
      <c r="K61" s="41">
        <f t="shared" si="0"/>
        <v>0.30301722089999999</v>
      </c>
      <c r="L61" s="41"/>
      <c r="M61" s="41">
        <f t="shared" si="1"/>
        <v>2.5018381584000028E-2</v>
      </c>
    </row>
    <row r="62" spans="1:13" x14ac:dyDescent="0.25">
      <c r="A62" s="38">
        <v>53.5</v>
      </c>
      <c r="B62" s="38"/>
      <c r="C62" s="39">
        <v>12117765</v>
      </c>
      <c r="D62" s="7"/>
      <c r="E62" s="57">
        <v>0.66480000000000006</v>
      </c>
      <c r="F62" s="57"/>
      <c r="G62" s="57">
        <v>9.5804E-2</v>
      </c>
      <c r="H62" s="57"/>
      <c r="I62" s="57">
        <v>0.488981</v>
      </c>
      <c r="J62" s="57"/>
      <c r="K62" s="41">
        <f t="shared" si="0"/>
        <v>0.32375644801600006</v>
      </c>
      <c r="L62" s="41"/>
      <c r="M62" s="41">
        <f t="shared" si="1"/>
        <v>3.091232076100002E-2</v>
      </c>
    </row>
    <row r="63" spans="1:13" x14ac:dyDescent="0.25">
      <c r="A63" s="38">
        <v>54.5</v>
      </c>
      <c r="B63" s="38"/>
      <c r="C63" s="39">
        <v>9522432</v>
      </c>
      <c r="D63" s="7"/>
      <c r="E63" s="40">
        <v>0.66269999999999996</v>
      </c>
      <c r="F63" s="40"/>
      <c r="G63" s="40">
        <v>7.6896000000000006E-2</v>
      </c>
      <c r="H63" s="40"/>
      <c r="I63" s="40">
        <v>0.46797299999999997</v>
      </c>
      <c r="J63" s="40"/>
      <c r="K63" s="41">
        <f t="shared" si="0"/>
        <v>0.34316632641599998</v>
      </c>
      <c r="L63" s="41"/>
      <c r="M63" s="41">
        <f t="shared" si="1"/>
        <v>3.7918604528999991E-2</v>
      </c>
    </row>
    <row r="64" spans="1:13" x14ac:dyDescent="0.25">
      <c r="A64" s="38">
        <v>55.5</v>
      </c>
      <c r="B64" s="38"/>
      <c r="C64" s="39">
        <v>2137584</v>
      </c>
      <c r="D64" s="7"/>
      <c r="E64" s="40">
        <v>0.66239999999999999</v>
      </c>
      <c r="F64" s="40"/>
      <c r="G64" s="40">
        <v>6.0590999999999999E-2</v>
      </c>
      <c r="H64" s="40"/>
      <c r="I64" s="40">
        <v>0.44675900000000002</v>
      </c>
      <c r="J64" s="40"/>
      <c r="K64" s="41">
        <f t="shared" si="0"/>
        <v>0.36217407248100003</v>
      </c>
      <c r="L64" s="41"/>
      <c r="M64" s="41">
        <f t="shared" si="1"/>
        <v>4.6501040880999989E-2</v>
      </c>
    </row>
    <row r="65" spans="1:15" x14ac:dyDescent="0.25">
      <c r="A65" s="38">
        <v>56.5</v>
      </c>
      <c r="B65" s="38"/>
      <c r="C65" s="39">
        <v>780830</v>
      </c>
      <c r="D65" s="7"/>
      <c r="E65" s="40">
        <v>0.66209999999999991</v>
      </c>
      <c r="F65" s="40"/>
      <c r="G65" s="40">
        <v>4.6726999999999998E-2</v>
      </c>
      <c r="H65" s="40"/>
      <c r="I65" s="40">
        <v>0.42540099999999997</v>
      </c>
      <c r="J65" s="40"/>
      <c r="K65" s="41">
        <f t="shared" si="0"/>
        <v>0.37868392912899995</v>
      </c>
      <c r="L65" s="41"/>
      <c r="M65" s="41">
        <f t="shared" si="1"/>
        <v>5.6026416600999968E-2</v>
      </c>
    </row>
    <row r="66" spans="1:15" x14ac:dyDescent="0.25">
      <c r="A66" s="38">
        <v>57.5</v>
      </c>
      <c r="B66" s="38"/>
      <c r="C66" s="39"/>
      <c r="D66" s="38"/>
      <c r="E66" s="40"/>
      <c r="F66" s="40"/>
      <c r="G66" s="40">
        <v>3.5119999999999998E-2</v>
      </c>
      <c r="H66" s="40"/>
      <c r="I66" s="40">
        <v>0.40396300000000002</v>
      </c>
      <c r="J66" s="40"/>
      <c r="K66" s="47"/>
      <c r="L66" s="41"/>
      <c r="M66" s="47"/>
    </row>
    <row r="67" spans="1:15" x14ac:dyDescent="0.25">
      <c r="A67" s="38"/>
      <c r="B67" s="38"/>
      <c r="C67" s="39"/>
      <c r="D67" s="38"/>
      <c r="E67" s="40"/>
      <c r="F67" s="40"/>
      <c r="G67" s="40"/>
      <c r="H67" s="40"/>
      <c r="I67" s="40"/>
      <c r="J67" s="40"/>
      <c r="K67" s="41"/>
      <c r="L67" s="41"/>
      <c r="M67" s="41"/>
    </row>
    <row r="68" spans="1:15" x14ac:dyDescent="0.25">
      <c r="A68" s="38"/>
      <c r="B68" s="38"/>
      <c r="C68" s="38"/>
      <c r="D68" s="38"/>
      <c r="G68" s="35"/>
      <c r="H68" s="35"/>
      <c r="I68" s="35"/>
      <c r="J68" s="35"/>
      <c r="K68" s="48"/>
      <c r="L68" s="48"/>
      <c r="M68" s="48"/>
    </row>
    <row r="69" spans="1:15" x14ac:dyDescent="0.25">
      <c r="A69" s="49" t="s">
        <v>47</v>
      </c>
      <c r="B69" s="49"/>
      <c r="C69" s="38"/>
      <c r="D69" s="38"/>
      <c r="G69" s="35"/>
      <c r="H69" s="35"/>
      <c r="I69" s="35" t="s">
        <v>24</v>
      </c>
      <c r="J69" s="35"/>
      <c r="K69" s="41">
        <f>SUM(K8:K66)</f>
        <v>3.7993233206920007</v>
      </c>
      <c r="L69" s="41"/>
      <c r="M69" s="50">
        <f>SUM(M8:M66)</f>
        <v>0.29602936932199997</v>
      </c>
    </row>
    <row r="70" spans="1:15" x14ac:dyDescent="0.25">
      <c r="A70" s="49"/>
      <c r="B70" s="49"/>
      <c r="C70" s="38"/>
      <c r="D70" s="38"/>
      <c r="G70" s="35"/>
      <c r="H70" s="35"/>
      <c r="I70" s="35"/>
      <c r="J70" s="35"/>
      <c r="K70" s="41"/>
      <c r="L70" s="41"/>
      <c r="M70" s="41"/>
    </row>
    <row r="71" spans="1:15" x14ac:dyDescent="0.25">
      <c r="A71" s="49" t="s">
        <v>76</v>
      </c>
      <c r="B71" s="49"/>
      <c r="C71" s="38"/>
      <c r="D71" s="38"/>
      <c r="G71" s="35"/>
      <c r="H71" s="35"/>
      <c r="I71" s="35" t="s">
        <v>27</v>
      </c>
      <c r="J71" s="35"/>
      <c r="K71" s="41">
        <f>SUM(K8:K60)</f>
        <v>2.0885253237500003</v>
      </c>
      <c r="L71" s="41"/>
      <c r="M71" s="50">
        <f t="shared" ref="M71" si="2">SUM(M8:M60)</f>
        <v>9.9652604966000036E-2</v>
      </c>
    </row>
    <row r="72" spans="1:15" x14ac:dyDescent="0.25">
      <c r="A72" s="51"/>
      <c r="B72" s="51"/>
      <c r="C72" s="51"/>
      <c r="D72" s="51"/>
      <c r="E72" s="13"/>
      <c r="F72" s="13"/>
      <c r="G72" s="52"/>
      <c r="H72" s="52"/>
      <c r="I72" s="52"/>
      <c r="J72" s="52"/>
      <c r="K72" s="53"/>
      <c r="L72" s="53"/>
      <c r="M72" s="53"/>
    </row>
    <row r="73" spans="1:15" x14ac:dyDescent="0.25">
      <c r="A73" s="38"/>
      <c r="B73" s="38"/>
      <c r="C73" s="38"/>
      <c r="D73" s="38"/>
      <c r="G73" s="35"/>
      <c r="H73" s="35"/>
      <c r="I73" s="35"/>
      <c r="J73" s="35"/>
      <c r="K73" s="48"/>
      <c r="L73" s="48"/>
      <c r="M73" s="48"/>
    </row>
    <row r="74" spans="1:15" x14ac:dyDescent="0.25">
      <c r="A74" s="38"/>
      <c r="B74" s="38"/>
      <c r="C74" s="38"/>
      <c r="D74" s="38"/>
      <c r="G74" s="35"/>
      <c r="H74" s="35"/>
      <c r="I74" s="35"/>
      <c r="J74" s="35"/>
      <c r="K74" s="48"/>
      <c r="L74" s="48"/>
      <c r="M74" s="48"/>
    </row>
    <row r="75" spans="1:15" x14ac:dyDescent="0.25">
      <c r="A75" s="131" t="s">
        <v>48</v>
      </c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87"/>
      <c r="O75" s="87"/>
    </row>
    <row r="76" spans="1:15" x14ac:dyDescent="0.25">
      <c r="A76" s="132" t="s">
        <v>49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88"/>
      <c r="O76" s="88"/>
    </row>
    <row r="77" spans="1:15" x14ac:dyDescent="0.25">
      <c r="A77" s="131" t="s">
        <v>50</v>
      </c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87"/>
      <c r="O77" s="87"/>
    </row>
    <row r="78" spans="1:15" x14ac:dyDescent="0.25">
      <c r="A78" s="131" t="s">
        <v>51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87"/>
      <c r="O78" s="87"/>
    </row>
    <row r="79" spans="1:15" x14ac:dyDescent="0.25">
      <c r="A79" s="131" t="s">
        <v>52</v>
      </c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87"/>
      <c r="O79" s="87"/>
    </row>
    <row r="80" spans="1:15" x14ac:dyDescent="0.25">
      <c r="A80" s="131" t="s">
        <v>53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87"/>
      <c r="O80" s="87"/>
    </row>
    <row r="81" spans="1:15" x14ac:dyDescent="0.25">
      <c r="A81" s="131" t="s">
        <v>54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87"/>
      <c r="O81" s="87"/>
    </row>
    <row r="82" spans="1:15" x14ac:dyDescent="0.25">
      <c r="A82" s="131" t="s">
        <v>55</v>
      </c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87"/>
      <c r="O82" s="87"/>
    </row>
    <row r="83" spans="1:15" x14ac:dyDescent="0.25">
      <c r="A83" s="131" t="s">
        <v>82</v>
      </c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</row>
    <row r="84" spans="1:15" x14ac:dyDescent="0.25">
      <c r="A84" s="38"/>
      <c r="B84" s="38"/>
      <c r="C84" s="38"/>
      <c r="D84" s="38"/>
      <c r="G84" s="35"/>
      <c r="H84" s="35"/>
      <c r="I84" s="35"/>
      <c r="J84" s="35"/>
      <c r="K84" s="48"/>
      <c r="L84" s="48"/>
      <c r="M84" s="48"/>
    </row>
    <row r="85" spans="1:15" x14ac:dyDescent="0.25">
      <c r="A85" s="38"/>
      <c r="B85" s="38"/>
      <c r="C85" s="38"/>
      <c r="D85" s="38"/>
      <c r="G85" s="35"/>
      <c r="H85" s="35"/>
      <c r="I85" s="35"/>
      <c r="J85" s="35"/>
      <c r="K85" s="48"/>
      <c r="L85" s="48"/>
      <c r="M85" s="48"/>
    </row>
    <row r="86" spans="1:15" x14ac:dyDescent="0.25">
      <c r="A86" s="38"/>
      <c r="B86" s="38"/>
      <c r="C86" s="38"/>
      <c r="D86" s="38"/>
      <c r="G86" s="35"/>
      <c r="H86" s="35"/>
      <c r="I86" s="35"/>
      <c r="J86" s="35"/>
      <c r="K86" s="48"/>
      <c r="L86" s="48"/>
      <c r="M86" s="48"/>
    </row>
    <row r="87" spans="1:15" x14ac:dyDescent="0.25">
      <c r="A87" s="38"/>
      <c r="B87" s="38"/>
      <c r="C87" s="38"/>
      <c r="D87" s="38"/>
      <c r="G87" s="35"/>
      <c r="H87" s="35"/>
      <c r="I87" s="35"/>
      <c r="J87" s="35"/>
      <c r="K87" s="48"/>
      <c r="L87" s="48"/>
      <c r="M87" s="48"/>
    </row>
    <row r="88" spans="1:15" x14ac:dyDescent="0.25">
      <c r="A88" s="38"/>
      <c r="B88" s="38"/>
      <c r="C88" s="38"/>
      <c r="D88" s="38"/>
      <c r="G88" s="35"/>
      <c r="H88" s="35"/>
      <c r="I88" s="35"/>
      <c r="J88" s="35"/>
      <c r="K88" s="48"/>
      <c r="L88" s="48"/>
      <c r="M88" s="48"/>
    </row>
    <row r="89" spans="1:15" x14ac:dyDescent="0.25">
      <c r="A89" s="38"/>
      <c r="B89" s="38"/>
      <c r="C89" s="38"/>
      <c r="D89" s="38"/>
      <c r="G89" s="35"/>
      <c r="H89" s="35"/>
      <c r="I89" s="35"/>
      <c r="J89" s="35"/>
      <c r="K89" s="48"/>
      <c r="L89" s="48"/>
      <c r="M89" s="48"/>
    </row>
    <row r="90" spans="1:15" x14ac:dyDescent="0.25">
      <c r="A90" s="38"/>
      <c r="B90" s="38"/>
      <c r="C90" s="38"/>
      <c r="D90" s="38"/>
      <c r="I90" s="35"/>
      <c r="J90" s="35"/>
      <c r="K90" s="48"/>
      <c r="L90" s="48"/>
      <c r="M90" s="48"/>
    </row>
    <row r="91" spans="1:15" x14ac:dyDescent="0.25">
      <c r="A91" s="38"/>
      <c r="B91" s="38"/>
      <c r="C91" s="38"/>
      <c r="D91" s="38"/>
      <c r="I91" s="35"/>
      <c r="J91" s="35"/>
      <c r="K91" s="48"/>
      <c r="L91" s="48"/>
      <c r="M91" s="48"/>
    </row>
    <row r="92" spans="1:15" x14ac:dyDescent="0.25">
      <c r="A92" s="38"/>
      <c r="B92" s="38"/>
      <c r="C92" s="38"/>
      <c r="D92" s="38"/>
      <c r="I92" s="35"/>
      <c r="J92" s="35"/>
      <c r="K92" s="48"/>
      <c r="L92" s="48"/>
      <c r="M92" s="48"/>
    </row>
    <row r="93" spans="1:15" x14ac:dyDescent="0.25">
      <c r="A93" s="38"/>
      <c r="B93" s="38"/>
      <c r="C93" s="38"/>
      <c r="D93" s="38"/>
      <c r="I93" s="35"/>
      <c r="J93" s="35"/>
      <c r="K93" s="48"/>
      <c r="L93" s="48"/>
      <c r="M93" s="48"/>
    </row>
    <row r="94" spans="1:15" x14ac:dyDescent="0.25">
      <c r="A94" s="38"/>
      <c r="B94" s="38"/>
      <c r="C94" s="38"/>
      <c r="D94" s="38"/>
      <c r="I94" s="35"/>
      <c r="J94" s="35"/>
      <c r="K94" s="48"/>
      <c r="L94" s="48"/>
      <c r="M94" s="48"/>
    </row>
    <row r="95" spans="1:15" x14ac:dyDescent="0.25">
      <c r="A95" s="38"/>
      <c r="B95" s="38"/>
      <c r="C95" s="38"/>
      <c r="D95" s="38"/>
      <c r="I95" s="35"/>
      <c r="J95" s="35"/>
      <c r="K95" s="48"/>
      <c r="L95" s="48"/>
      <c r="M95" s="48"/>
    </row>
    <row r="96" spans="1:15" x14ac:dyDescent="0.25">
      <c r="A96" s="38"/>
      <c r="B96" s="38"/>
      <c r="C96" s="38"/>
      <c r="D96" s="38"/>
      <c r="I96" s="35"/>
      <c r="J96" s="35"/>
      <c r="K96" s="48"/>
      <c r="L96" s="48"/>
      <c r="M96" s="48"/>
    </row>
    <row r="97" spans="1:13" x14ac:dyDescent="0.25">
      <c r="A97" s="38"/>
      <c r="B97" s="38"/>
      <c r="C97" s="38"/>
      <c r="D97" s="38"/>
      <c r="I97" s="35"/>
      <c r="J97" s="35"/>
      <c r="K97" s="48"/>
      <c r="L97" s="48"/>
      <c r="M97" s="48"/>
    </row>
    <row r="98" spans="1:13" x14ac:dyDescent="0.25">
      <c r="I98" s="35"/>
      <c r="J98" s="35"/>
    </row>
    <row r="99" spans="1:13" x14ac:dyDescent="0.25">
      <c r="I99" s="35"/>
      <c r="J99" s="35"/>
    </row>
    <row r="100" spans="1:13" x14ac:dyDescent="0.25">
      <c r="I100" s="35"/>
      <c r="J100" s="35"/>
    </row>
    <row r="101" spans="1:13" x14ac:dyDescent="0.25">
      <c r="I101" s="35"/>
      <c r="J101" s="35"/>
    </row>
    <row r="102" spans="1:13" x14ac:dyDescent="0.25">
      <c r="I102" s="35"/>
      <c r="J102" s="35"/>
    </row>
    <row r="103" spans="1:13" x14ac:dyDescent="0.25">
      <c r="I103" s="35"/>
      <c r="J103" s="35"/>
    </row>
    <row r="104" spans="1:13" x14ac:dyDescent="0.25">
      <c r="I104" s="35"/>
      <c r="J104" s="35"/>
    </row>
    <row r="105" spans="1:13" x14ac:dyDescent="0.25">
      <c r="I105" s="35"/>
      <c r="J105" s="35"/>
    </row>
    <row r="106" spans="1:13" x14ac:dyDescent="0.25">
      <c r="I106" s="35"/>
      <c r="J106" s="35"/>
    </row>
    <row r="107" spans="1:13" x14ac:dyDescent="0.25">
      <c r="I107" s="35"/>
      <c r="J107" s="35"/>
    </row>
    <row r="108" spans="1:13" x14ac:dyDescent="0.25">
      <c r="I108" s="35"/>
      <c r="J108" s="35"/>
    </row>
    <row r="109" spans="1:13" x14ac:dyDescent="0.25">
      <c r="I109" s="35"/>
      <c r="J109" s="35"/>
    </row>
    <row r="110" spans="1:13" x14ac:dyDescent="0.25">
      <c r="I110" s="35"/>
      <c r="J110" s="35"/>
    </row>
    <row r="111" spans="1:13" x14ac:dyDescent="0.25">
      <c r="I111" s="35"/>
      <c r="J111" s="35"/>
    </row>
    <row r="112" spans="1:13" x14ac:dyDescent="0.25">
      <c r="I112" s="35"/>
      <c r="J112" s="35"/>
    </row>
    <row r="113" spans="9:10" x14ac:dyDescent="0.25">
      <c r="I113" s="35"/>
      <c r="J113" s="35"/>
    </row>
  </sheetData>
  <mergeCells count="11">
    <mergeCell ref="A78:M78"/>
    <mergeCell ref="G5:G6"/>
    <mergeCell ref="I5:I6"/>
    <mergeCell ref="A75:M75"/>
    <mergeCell ref="A76:M76"/>
    <mergeCell ref="A77:M77"/>
    <mergeCell ref="A79:M79"/>
    <mergeCell ref="A80:M80"/>
    <mergeCell ref="A81:M81"/>
    <mergeCell ref="A82:M82"/>
    <mergeCell ref="A83:M83"/>
  </mergeCells>
  <printOptions horizontalCentered="1"/>
  <pageMargins left="0.5" right="0.5" top="0.75" bottom="0.5" header="0.3" footer="0.3"/>
  <pageSetup scale="66" fitToHeight="2" orientation="portrait" horizontalDpi="1200" verticalDpi="1200" r:id="rId1"/>
  <headerFooter scaleWithDoc="0">
    <oddHeader>&amp;C&amp;"-,Bold"&amp;14Account 352 Curve Fitting&amp;RExhibit DJG-6
Page &amp;P of &amp;N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56E3D-C04D-422B-8780-AC8220753207}">
  <sheetPr>
    <tabColor theme="3" tint="0.39997558519241921"/>
    <pageSetUpPr fitToPage="1"/>
  </sheetPr>
  <dimension ref="A1:AC124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21" customWidth="1"/>
    <col min="2" max="2" width="2.7109375" style="21" customWidth="1"/>
    <col min="3" max="3" width="15.42578125" style="21" customWidth="1"/>
    <col min="4" max="4" width="2.7109375" style="21" customWidth="1"/>
    <col min="5" max="5" width="13.7109375" style="6" customWidth="1"/>
    <col min="6" max="6" width="2.7109375" style="6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4"/>
      <c r="B1" s="34"/>
      <c r="C1" s="34"/>
      <c r="D1" s="34"/>
      <c r="E1" s="13"/>
      <c r="F1" s="13"/>
      <c r="G1" s="19"/>
      <c r="H1" s="19"/>
      <c r="I1" s="19"/>
      <c r="J1" s="19"/>
      <c r="K1" s="19"/>
      <c r="L1" s="19"/>
      <c r="M1" s="19"/>
    </row>
    <row r="3" spans="1:29" x14ac:dyDescent="0.25">
      <c r="A3" s="14" t="s">
        <v>17</v>
      </c>
      <c r="B3" s="14"/>
      <c r="C3" s="14" t="s">
        <v>18</v>
      </c>
      <c r="D3" s="14"/>
      <c r="E3" s="35" t="s">
        <v>19</v>
      </c>
      <c r="F3" s="35"/>
      <c r="G3" s="14" t="s">
        <v>20</v>
      </c>
      <c r="H3" s="14"/>
      <c r="I3" s="14" t="s">
        <v>21</v>
      </c>
      <c r="J3" s="14"/>
      <c r="K3" s="14" t="s">
        <v>22</v>
      </c>
      <c r="L3" s="14"/>
      <c r="M3" s="14" t="s">
        <v>23</v>
      </c>
    </row>
    <row r="5" spans="1:29" x14ac:dyDescent="0.25">
      <c r="A5" s="4" t="s">
        <v>40</v>
      </c>
      <c r="B5" s="4"/>
      <c r="C5" s="4" t="s">
        <v>41</v>
      </c>
      <c r="D5" s="4"/>
      <c r="E5" s="36" t="s">
        <v>42</v>
      </c>
      <c r="F5" s="36"/>
      <c r="G5" s="133" t="s">
        <v>153</v>
      </c>
      <c r="H5" s="4"/>
      <c r="I5" s="135" t="s">
        <v>154</v>
      </c>
      <c r="J5" s="4"/>
      <c r="K5" s="4" t="s">
        <v>142</v>
      </c>
      <c r="L5" s="4"/>
      <c r="M5" s="4" t="s">
        <v>143</v>
      </c>
    </row>
    <row r="6" spans="1:29" x14ac:dyDescent="0.25">
      <c r="A6" s="8" t="s">
        <v>43</v>
      </c>
      <c r="B6" s="4"/>
      <c r="C6" s="8" t="s">
        <v>44</v>
      </c>
      <c r="D6" s="4"/>
      <c r="E6" s="37" t="s">
        <v>45</v>
      </c>
      <c r="F6" s="36"/>
      <c r="G6" s="134"/>
      <c r="H6" s="4"/>
      <c r="I6" s="127"/>
      <c r="J6" s="4"/>
      <c r="K6" s="8" t="s">
        <v>46</v>
      </c>
      <c r="L6" s="4"/>
      <c r="M6" s="8" t="s">
        <v>46</v>
      </c>
    </row>
    <row r="7" spans="1:29" x14ac:dyDescent="0.25">
      <c r="A7" s="14"/>
      <c r="B7" s="14"/>
      <c r="C7" s="14"/>
      <c r="D7" s="14"/>
      <c r="E7" s="35"/>
      <c r="F7" s="35"/>
      <c r="G7" s="14"/>
      <c r="H7" s="14"/>
      <c r="I7" s="14"/>
      <c r="J7" s="14"/>
      <c r="K7" s="14"/>
      <c r="L7" s="14"/>
      <c r="M7" s="14"/>
    </row>
    <row r="8" spans="1:29" x14ac:dyDescent="0.25">
      <c r="A8" s="38">
        <v>0</v>
      </c>
      <c r="B8" s="38"/>
      <c r="C8" s="39">
        <v>132895357</v>
      </c>
      <c r="D8" s="7"/>
      <c r="E8" s="40">
        <v>1</v>
      </c>
      <c r="F8" s="40"/>
      <c r="G8" s="40">
        <v>1</v>
      </c>
      <c r="H8" s="40"/>
      <c r="I8" s="40">
        <v>1</v>
      </c>
      <c r="J8" s="40"/>
      <c r="K8" s="41">
        <f>(G8-E8)^2</f>
        <v>0</v>
      </c>
      <c r="L8" s="41"/>
      <c r="M8" s="41">
        <f>(I8-E8)^2</f>
        <v>0</v>
      </c>
      <c r="N8" s="54">
        <f>C8*0.01</f>
        <v>1328953.57</v>
      </c>
      <c r="AB8">
        <v>52</v>
      </c>
      <c r="AC8">
        <v>0</v>
      </c>
    </row>
    <row r="9" spans="1:29" x14ac:dyDescent="0.25">
      <c r="A9" s="38">
        <v>0.5</v>
      </c>
      <c r="B9" s="38"/>
      <c r="C9" s="39">
        <v>110956138</v>
      </c>
      <c r="D9" s="7"/>
      <c r="E9" s="40">
        <v>0.99760000000000004</v>
      </c>
      <c r="F9" s="40"/>
      <c r="G9" s="40">
        <v>0.99973299999999998</v>
      </c>
      <c r="H9" s="40"/>
      <c r="I9" s="40">
        <v>0.99886399999999997</v>
      </c>
      <c r="J9" s="40"/>
      <c r="K9" s="41">
        <f t="shared" ref="K9:K72" si="0">(G9-E9)^2</f>
        <v>4.5496889999997465E-6</v>
      </c>
      <c r="L9" s="41"/>
      <c r="M9" s="41">
        <f t="shared" ref="M9:M72" si="1">(I9-E9)^2</f>
        <v>1.5976959999998277E-6</v>
      </c>
      <c r="AB9">
        <v>52</v>
      </c>
      <c r="AC9">
        <v>1</v>
      </c>
    </row>
    <row r="10" spans="1:29" x14ac:dyDescent="0.25">
      <c r="A10" s="38">
        <v>1.5</v>
      </c>
      <c r="B10" s="38"/>
      <c r="C10" s="39">
        <v>100457488</v>
      </c>
      <c r="D10" s="7"/>
      <c r="E10" s="40">
        <v>0.99419999999999997</v>
      </c>
      <c r="F10" s="40"/>
      <c r="G10" s="40">
        <v>0.99907999999999997</v>
      </c>
      <c r="H10" s="40"/>
      <c r="I10" s="40">
        <v>0.99645600000000001</v>
      </c>
      <c r="J10" s="40"/>
      <c r="K10" s="41">
        <f t="shared" si="0"/>
        <v>2.3814399999999956E-5</v>
      </c>
      <c r="L10" s="41"/>
      <c r="M10" s="41">
        <f t="shared" si="1"/>
        <v>5.0895360000001612E-6</v>
      </c>
    </row>
    <row r="11" spans="1:29" x14ac:dyDescent="0.25">
      <c r="A11" s="38">
        <v>2.5</v>
      </c>
      <c r="B11" s="38"/>
      <c r="C11" s="39">
        <v>86598703</v>
      </c>
      <c r="D11" s="7"/>
      <c r="E11" s="40">
        <v>0.99019999999999997</v>
      </c>
      <c r="F11" s="40"/>
      <c r="G11" s="40">
        <v>0.99822599999999995</v>
      </c>
      <c r="H11" s="40"/>
      <c r="I11" s="40">
        <v>0.99385500000000004</v>
      </c>
      <c r="J11" s="40"/>
      <c r="K11" s="41">
        <f t="shared" si="0"/>
        <v>6.4416675999999645E-5</v>
      </c>
      <c r="L11" s="41"/>
      <c r="M11" s="41">
        <f t="shared" si="1"/>
        <v>1.3359025000000548E-5</v>
      </c>
    </row>
    <row r="12" spans="1:29" x14ac:dyDescent="0.25">
      <c r="A12" s="38">
        <v>3.5</v>
      </c>
      <c r="B12" s="38"/>
      <c r="C12" s="39">
        <v>78689415</v>
      </c>
      <c r="D12" s="7"/>
      <c r="E12" s="40">
        <v>0.98780000000000001</v>
      </c>
      <c r="F12" s="40"/>
      <c r="G12" s="40">
        <v>0.99713300000000005</v>
      </c>
      <c r="H12" s="40"/>
      <c r="I12" s="40">
        <v>0.991035</v>
      </c>
      <c r="J12" s="40"/>
      <c r="K12" s="41">
        <f t="shared" si="0"/>
        <v>8.7104889000000661E-5</v>
      </c>
      <c r="L12" s="41"/>
      <c r="M12" s="41">
        <f t="shared" si="1"/>
        <v>1.0465224999999921E-5</v>
      </c>
    </row>
    <row r="13" spans="1:29" x14ac:dyDescent="0.25">
      <c r="A13" s="38">
        <v>4.5</v>
      </c>
      <c r="B13" s="38"/>
      <c r="C13" s="39">
        <v>75401107</v>
      </c>
      <c r="D13" s="7"/>
      <c r="E13" s="40">
        <v>0.98540000000000005</v>
      </c>
      <c r="F13" s="40"/>
      <c r="G13" s="40">
        <v>0.995749</v>
      </c>
      <c r="H13" s="40"/>
      <c r="I13" s="40">
        <v>0.98799499999999996</v>
      </c>
      <c r="J13" s="40"/>
      <c r="K13" s="41">
        <f t="shared" si="0"/>
        <v>1.0710180099999879E-4</v>
      </c>
      <c r="L13" s="41"/>
      <c r="M13" s="41">
        <f t="shared" si="1"/>
        <v>6.7340249999994963E-6</v>
      </c>
    </row>
    <row r="14" spans="1:29" x14ac:dyDescent="0.25">
      <c r="A14" s="38">
        <v>5.5</v>
      </c>
      <c r="B14" s="38"/>
      <c r="C14" s="39">
        <v>72840056</v>
      </c>
      <c r="D14" s="7"/>
      <c r="E14" s="40">
        <v>0.98309999999999997</v>
      </c>
      <c r="F14" s="40"/>
      <c r="G14" s="40">
        <v>0.99400599999999995</v>
      </c>
      <c r="H14" s="40"/>
      <c r="I14" s="40">
        <v>0.98471900000000001</v>
      </c>
      <c r="J14" s="40"/>
      <c r="K14" s="41">
        <f t="shared" si="0"/>
        <v>1.1894083599999938E-4</v>
      </c>
      <c r="L14" s="41"/>
      <c r="M14" s="41">
        <f t="shared" si="1"/>
        <v>2.6211610000001203E-6</v>
      </c>
    </row>
    <row r="15" spans="1:29" x14ac:dyDescent="0.25">
      <c r="A15" s="38">
        <v>6.5</v>
      </c>
      <c r="B15" s="38"/>
      <c r="C15" s="39">
        <v>70985726</v>
      </c>
      <c r="D15" s="7"/>
      <c r="E15" s="40">
        <v>0.98040000000000005</v>
      </c>
      <c r="F15" s="40"/>
      <c r="G15" s="40">
        <v>0.99185000000000001</v>
      </c>
      <c r="H15" s="40"/>
      <c r="I15" s="40">
        <v>0.98118499999999997</v>
      </c>
      <c r="J15" s="40"/>
      <c r="K15" s="41">
        <f t="shared" si="0"/>
        <v>1.3110249999999908E-4</v>
      </c>
      <c r="L15" s="41"/>
      <c r="M15" s="41">
        <f t="shared" si="1"/>
        <v>6.1622499999988171E-7</v>
      </c>
    </row>
    <row r="16" spans="1:29" x14ac:dyDescent="0.25">
      <c r="A16" s="38">
        <v>7.5</v>
      </c>
      <c r="B16" s="38"/>
      <c r="C16" s="39">
        <v>69102035</v>
      </c>
      <c r="D16" s="7"/>
      <c r="E16" s="40">
        <v>0.97770000000000001</v>
      </c>
      <c r="F16" s="40"/>
      <c r="G16" s="40">
        <v>0.98921000000000003</v>
      </c>
      <c r="H16" s="40"/>
      <c r="I16" s="40">
        <v>0.97739100000000001</v>
      </c>
      <c r="J16" s="40"/>
      <c r="K16" s="41">
        <f t="shared" si="0"/>
        <v>1.3248010000000047E-4</v>
      </c>
      <c r="L16" s="41"/>
      <c r="M16" s="41">
        <f t="shared" si="1"/>
        <v>9.5481000000002296E-8</v>
      </c>
    </row>
    <row r="17" spans="1:13" x14ac:dyDescent="0.25">
      <c r="A17" s="38">
        <v>8.5</v>
      </c>
      <c r="B17" s="38"/>
      <c r="C17" s="39">
        <v>66845641</v>
      </c>
      <c r="D17" s="7"/>
      <c r="E17" s="40">
        <v>0.97430000000000005</v>
      </c>
      <c r="F17" s="40"/>
      <c r="G17" s="40">
        <v>0.98598799999999998</v>
      </c>
      <c r="H17" s="40"/>
      <c r="I17" s="40">
        <v>0.97331100000000004</v>
      </c>
      <c r="J17" s="40"/>
      <c r="K17" s="41">
        <f t="shared" si="0"/>
        <v>1.3660934399999816E-4</v>
      </c>
      <c r="L17" s="41"/>
      <c r="M17" s="41">
        <f t="shared" si="1"/>
        <v>9.7812100000003489E-7</v>
      </c>
    </row>
    <row r="18" spans="1:13" x14ac:dyDescent="0.25">
      <c r="A18" s="38">
        <v>9.5</v>
      </c>
      <c r="B18" s="38"/>
      <c r="C18" s="39">
        <v>65453951</v>
      </c>
      <c r="D18" s="7"/>
      <c r="E18" s="40">
        <v>0.9706999999999999</v>
      </c>
      <c r="F18" s="40"/>
      <c r="G18" s="40">
        <v>0.98211700000000002</v>
      </c>
      <c r="H18" s="40"/>
      <c r="I18" s="40">
        <v>0.96893200000000002</v>
      </c>
      <c r="J18" s="40"/>
      <c r="K18" s="41">
        <f t="shared" si="0"/>
        <v>1.3034788900000277E-4</v>
      </c>
      <c r="L18" s="41"/>
      <c r="M18" s="41">
        <f t="shared" si="1"/>
        <v>3.1258239999995786E-6</v>
      </c>
    </row>
    <row r="19" spans="1:13" x14ac:dyDescent="0.25">
      <c r="A19" s="38">
        <v>10.5</v>
      </c>
      <c r="B19" s="38"/>
      <c r="C19" s="39">
        <v>63294149</v>
      </c>
      <c r="D19" s="7"/>
      <c r="E19" s="40">
        <v>0.96660000000000001</v>
      </c>
      <c r="F19" s="40"/>
      <c r="G19" s="40">
        <v>0.97750599999999999</v>
      </c>
      <c r="H19" s="40"/>
      <c r="I19" s="40">
        <v>0.96424699999999997</v>
      </c>
      <c r="J19" s="40"/>
      <c r="K19" s="41">
        <f t="shared" si="0"/>
        <v>1.1894083599999938E-4</v>
      </c>
      <c r="L19" s="41"/>
      <c r="M19" s="41">
        <f t="shared" si="1"/>
        <v>5.536609000000233E-6</v>
      </c>
    </row>
    <row r="20" spans="1:13" x14ac:dyDescent="0.25">
      <c r="A20" s="38">
        <v>11.5</v>
      </c>
      <c r="B20" s="38"/>
      <c r="C20" s="39">
        <v>61765299</v>
      </c>
      <c r="D20" s="7"/>
      <c r="E20" s="40">
        <v>0.96219999999999994</v>
      </c>
      <c r="F20" s="40"/>
      <c r="G20" s="40">
        <v>0.97202999999999995</v>
      </c>
      <c r="H20" s="40"/>
      <c r="I20" s="40">
        <v>0.95921599999999996</v>
      </c>
      <c r="J20" s="40"/>
      <c r="K20" s="41">
        <f t="shared" si="0"/>
        <v>9.6628900000000101E-5</v>
      </c>
      <c r="L20" s="41"/>
      <c r="M20" s="41">
        <f t="shared" si="1"/>
        <v>8.9042559999999205E-6</v>
      </c>
    </row>
    <row r="21" spans="1:13" x14ac:dyDescent="0.25">
      <c r="A21" s="38">
        <v>12.5</v>
      </c>
      <c r="B21" s="38"/>
      <c r="C21" s="39">
        <v>59825701</v>
      </c>
      <c r="D21" s="7"/>
      <c r="E21" s="40">
        <v>0.95719999999999994</v>
      </c>
      <c r="F21" s="40"/>
      <c r="G21" s="40">
        <v>0.96560900000000005</v>
      </c>
      <c r="H21" s="40"/>
      <c r="I21" s="40">
        <v>0.95384500000000005</v>
      </c>
      <c r="J21" s="40"/>
      <c r="K21" s="41">
        <f t="shared" si="0"/>
        <v>7.0711281000001867E-5</v>
      </c>
      <c r="L21" s="41"/>
      <c r="M21" s="41">
        <f t="shared" si="1"/>
        <v>1.1256024999999235E-5</v>
      </c>
    </row>
    <row r="22" spans="1:13" x14ac:dyDescent="0.25">
      <c r="A22" s="38">
        <v>13.5</v>
      </c>
      <c r="B22" s="38"/>
      <c r="C22" s="39">
        <v>57212339</v>
      </c>
      <c r="D22" s="7"/>
      <c r="E22" s="40">
        <v>0.95169999999999999</v>
      </c>
      <c r="F22" s="40"/>
      <c r="G22" s="40">
        <v>0.95813700000000002</v>
      </c>
      <c r="H22" s="40"/>
      <c r="I22" s="40">
        <v>0.94810499999999998</v>
      </c>
      <c r="J22" s="40"/>
      <c r="K22" s="41">
        <f t="shared" si="0"/>
        <v>4.1434969000000333E-5</v>
      </c>
      <c r="L22" s="41"/>
      <c r="M22" s="41">
        <f t="shared" si="1"/>
        <v>1.2924025000000107E-5</v>
      </c>
    </row>
    <row r="23" spans="1:13" x14ac:dyDescent="0.25">
      <c r="A23" s="38">
        <v>14.5</v>
      </c>
      <c r="B23" s="38"/>
      <c r="C23" s="39">
        <v>54135305</v>
      </c>
      <c r="D23" s="7"/>
      <c r="E23" s="40">
        <v>0.94620000000000004</v>
      </c>
      <c r="F23" s="40"/>
      <c r="G23" s="40">
        <v>0.94945999999999997</v>
      </c>
      <c r="H23" s="40"/>
      <c r="I23" s="40">
        <v>0.94197200000000003</v>
      </c>
      <c r="J23" s="40"/>
      <c r="K23" s="41">
        <f t="shared" si="0"/>
        <v>1.0627599999999541E-5</v>
      </c>
      <c r="L23" s="41"/>
      <c r="M23" s="41">
        <f t="shared" si="1"/>
        <v>1.787598400000008E-5</v>
      </c>
    </row>
    <row r="24" spans="1:13" x14ac:dyDescent="0.25">
      <c r="A24" s="38">
        <v>15.5</v>
      </c>
      <c r="B24" s="38"/>
      <c r="C24" s="39">
        <v>50809852</v>
      </c>
      <c r="D24" s="7"/>
      <c r="E24" s="40">
        <v>0.9395</v>
      </c>
      <c r="F24" s="40"/>
      <c r="G24" s="40">
        <v>0.93949199999999999</v>
      </c>
      <c r="H24" s="40"/>
      <c r="I24" s="40">
        <v>0.935442</v>
      </c>
      <c r="J24" s="40"/>
      <c r="K24" s="41">
        <f t="shared" si="0"/>
        <v>6.4000000000128018E-11</v>
      </c>
      <c r="L24" s="41"/>
      <c r="M24" s="41">
        <f t="shared" si="1"/>
        <v>1.646736400000005E-5</v>
      </c>
    </row>
    <row r="25" spans="1:13" x14ac:dyDescent="0.25">
      <c r="A25" s="38">
        <v>16.5</v>
      </c>
      <c r="B25" s="38"/>
      <c r="C25" s="39">
        <v>48003208</v>
      </c>
      <c r="D25" s="7"/>
      <c r="E25" s="40">
        <v>0.93140000000000001</v>
      </c>
      <c r="F25" s="40"/>
      <c r="G25" s="40">
        <v>0.92810300000000001</v>
      </c>
      <c r="H25" s="40"/>
      <c r="I25" s="40">
        <v>0.92847400000000002</v>
      </c>
      <c r="J25" s="40"/>
      <c r="K25" s="41">
        <f t="shared" si="0"/>
        <v>1.0870208999999964E-5</v>
      </c>
      <c r="L25" s="41"/>
      <c r="M25" s="41">
        <f t="shared" si="1"/>
        <v>8.5614759999999071E-6</v>
      </c>
    </row>
    <row r="26" spans="1:13" x14ac:dyDescent="0.25">
      <c r="A26" s="38">
        <v>17.5</v>
      </c>
      <c r="B26" s="38"/>
      <c r="C26" s="39">
        <v>46224831</v>
      </c>
      <c r="D26" s="7"/>
      <c r="E26" s="40">
        <v>0.92209999999999992</v>
      </c>
      <c r="F26" s="40"/>
      <c r="G26" s="40">
        <v>0.91510599999999998</v>
      </c>
      <c r="H26" s="40"/>
      <c r="I26" s="40">
        <v>0.92105999999999999</v>
      </c>
      <c r="J26" s="40"/>
      <c r="K26" s="41">
        <f t="shared" si="0"/>
        <v>4.891603599999923E-5</v>
      </c>
      <c r="L26" s="41"/>
      <c r="M26" s="41">
        <f t="shared" si="1"/>
        <v>1.081599999999854E-6</v>
      </c>
    </row>
    <row r="27" spans="1:13" x14ac:dyDescent="0.25">
      <c r="A27" s="38">
        <v>18.5</v>
      </c>
      <c r="B27" s="38"/>
      <c r="C27" s="39">
        <v>44904715</v>
      </c>
      <c r="D27" s="7"/>
      <c r="E27" s="40">
        <v>0.91339999999999999</v>
      </c>
      <c r="F27" s="40"/>
      <c r="G27" s="40">
        <v>0.90039499999999995</v>
      </c>
      <c r="H27" s="40"/>
      <c r="I27" s="40">
        <v>0.91318299999999997</v>
      </c>
      <c r="J27" s="40"/>
      <c r="K27" s="41">
        <f t="shared" si="0"/>
        <v>1.6913002500000115E-4</v>
      </c>
      <c r="L27" s="41"/>
      <c r="M27" s="41">
        <f t="shared" si="1"/>
        <v>4.7089000000009866E-8</v>
      </c>
    </row>
    <row r="28" spans="1:13" x14ac:dyDescent="0.25">
      <c r="A28" s="38">
        <v>19.5</v>
      </c>
      <c r="B28" s="38"/>
      <c r="C28" s="39">
        <v>43636749</v>
      </c>
      <c r="D28" s="7"/>
      <c r="E28" s="40">
        <v>0.90459999999999996</v>
      </c>
      <c r="F28" s="40"/>
      <c r="G28" s="40">
        <v>0.88380599999999998</v>
      </c>
      <c r="H28" s="40"/>
      <c r="I28" s="40">
        <v>0.90479699999999996</v>
      </c>
      <c r="J28" s="40"/>
      <c r="K28" s="41">
        <f t="shared" si="0"/>
        <v>4.3239043599999912E-4</v>
      </c>
      <c r="L28" s="41"/>
      <c r="M28" s="41">
        <f t="shared" si="1"/>
        <v>3.8809000000001072E-8</v>
      </c>
    </row>
    <row r="29" spans="1:13" x14ac:dyDescent="0.25">
      <c r="A29" s="38">
        <v>20.5</v>
      </c>
      <c r="B29" s="38"/>
      <c r="C29" s="39">
        <v>39471408</v>
      </c>
      <c r="D29" s="7"/>
      <c r="E29" s="40">
        <v>0.89659999999999995</v>
      </c>
      <c r="F29" s="40"/>
      <c r="G29" s="40">
        <v>0.865093</v>
      </c>
      <c r="H29" s="40"/>
      <c r="I29" s="40">
        <v>0.89590700000000001</v>
      </c>
      <c r="J29" s="40"/>
      <c r="K29" s="41">
        <f t="shared" si="0"/>
        <v>9.9269104899999696E-4</v>
      </c>
      <c r="L29" s="41"/>
      <c r="M29" s="41">
        <f t="shared" si="1"/>
        <v>4.8024899999992192E-7</v>
      </c>
    </row>
    <row r="30" spans="1:13" x14ac:dyDescent="0.25">
      <c r="A30" s="38">
        <v>21.5</v>
      </c>
      <c r="B30" s="38"/>
      <c r="C30" s="39">
        <v>37761261</v>
      </c>
      <c r="D30" s="7"/>
      <c r="E30" s="40">
        <v>0.88800000000000001</v>
      </c>
      <c r="F30" s="40"/>
      <c r="G30" s="40">
        <v>0.84411800000000003</v>
      </c>
      <c r="H30" s="40"/>
      <c r="I30" s="40">
        <v>0.88647200000000004</v>
      </c>
      <c r="J30" s="40"/>
      <c r="K30" s="41">
        <f t="shared" si="0"/>
        <v>1.9256299239999979E-3</v>
      </c>
      <c r="L30" s="41"/>
      <c r="M30" s="41">
        <f t="shared" si="1"/>
        <v>2.33478399999992E-6</v>
      </c>
    </row>
    <row r="31" spans="1:13" x14ac:dyDescent="0.25">
      <c r="A31" s="38">
        <v>22.5</v>
      </c>
      <c r="B31" s="38"/>
      <c r="C31" s="39">
        <v>35369931</v>
      </c>
      <c r="D31" s="7"/>
      <c r="E31" s="40">
        <v>0.877</v>
      </c>
      <c r="F31" s="40"/>
      <c r="G31" s="40">
        <v>0.82066899999999998</v>
      </c>
      <c r="H31" s="40"/>
      <c r="I31" s="40">
        <v>0.87646800000000002</v>
      </c>
      <c r="J31" s="40"/>
      <c r="K31" s="41">
        <f t="shared" si="0"/>
        <v>3.1731815610000023E-3</v>
      </c>
      <c r="L31" s="41"/>
      <c r="M31" s="41">
        <f t="shared" si="1"/>
        <v>2.8302399999997544E-7</v>
      </c>
    </row>
    <row r="32" spans="1:13" x14ac:dyDescent="0.25">
      <c r="A32" s="38">
        <v>23.5</v>
      </c>
      <c r="B32" s="38"/>
      <c r="C32" s="39">
        <v>30958856</v>
      </c>
      <c r="D32" s="7"/>
      <c r="E32" s="40">
        <v>0.86439999999999995</v>
      </c>
      <c r="F32" s="40"/>
      <c r="G32" s="40">
        <v>0.79444199999999998</v>
      </c>
      <c r="H32" s="40"/>
      <c r="I32" s="40">
        <v>0.86589000000000005</v>
      </c>
      <c r="J32" s="40"/>
      <c r="K32" s="41">
        <f t="shared" si="0"/>
        <v>4.8941217639999948E-3</v>
      </c>
      <c r="L32" s="41"/>
      <c r="M32" s="41">
        <f t="shared" si="1"/>
        <v>2.2201000000003051E-6</v>
      </c>
    </row>
    <row r="33" spans="1:13" x14ac:dyDescent="0.25">
      <c r="A33" s="38">
        <v>24.5</v>
      </c>
      <c r="B33" s="38"/>
      <c r="C33" s="39">
        <v>30446998</v>
      </c>
      <c r="D33" s="7"/>
      <c r="E33" s="40">
        <v>0.85319999999999996</v>
      </c>
      <c r="F33" s="40"/>
      <c r="G33" s="40">
        <v>0.76529800000000003</v>
      </c>
      <c r="H33" s="40"/>
      <c r="I33" s="40">
        <v>0.85467800000000005</v>
      </c>
      <c r="J33" s="40"/>
      <c r="K33" s="41">
        <f t="shared" si="0"/>
        <v>7.7267616039999867E-3</v>
      </c>
      <c r="L33" s="41"/>
      <c r="M33" s="41">
        <f t="shared" si="1"/>
        <v>2.1844840000002672E-6</v>
      </c>
    </row>
    <row r="34" spans="1:13" x14ac:dyDescent="0.25">
      <c r="A34" s="38">
        <v>25.5</v>
      </c>
      <c r="B34" s="38"/>
      <c r="C34" s="39">
        <v>27068612</v>
      </c>
      <c r="D34" s="7"/>
      <c r="E34" s="40">
        <v>0.84189999999999998</v>
      </c>
      <c r="F34" s="40"/>
      <c r="G34" s="40">
        <v>0.73304599999999998</v>
      </c>
      <c r="H34" s="40"/>
      <c r="I34" s="40">
        <v>0.84283799999999998</v>
      </c>
      <c r="J34" s="40"/>
      <c r="K34" s="41">
        <f t="shared" si="0"/>
        <v>1.1849193316000001E-2</v>
      </c>
      <c r="L34" s="41"/>
      <c r="M34" s="41">
        <f t="shared" si="1"/>
        <v>8.7984399999998949E-7</v>
      </c>
    </row>
    <row r="35" spans="1:13" x14ac:dyDescent="0.25">
      <c r="A35" s="38">
        <v>26.5</v>
      </c>
      <c r="B35" s="38"/>
      <c r="C35" s="39">
        <v>24616085</v>
      </c>
      <c r="D35" s="7"/>
      <c r="E35" s="40">
        <v>0.83050000000000002</v>
      </c>
      <c r="F35" s="40"/>
      <c r="G35" s="40">
        <v>0.69744300000000004</v>
      </c>
      <c r="H35" s="40"/>
      <c r="I35" s="40">
        <v>0.83033999999999997</v>
      </c>
      <c r="J35" s="40"/>
      <c r="K35" s="41">
        <f t="shared" si="0"/>
        <v>1.7704165248999995E-2</v>
      </c>
      <c r="L35" s="41"/>
      <c r="M35" s="41">
        <f t="shared" si="1"/>
        <v>2.5600000000015678E-8</v>
      </c>
    </row>
    <row r="36" spans="1:13" x14ac:dyDescent="0.25">
      <c r="A36" s="38">
        <v>27.5</v>
      </c>
      <c r="B36" s="38"/>
      <c r="C36" s="39">
        <v>22395818</v>
      </c>
      <c r="D36" s="7"/>
      <c r="E36" s="40">
        <v>0.81799999999999995</v>
      </c>
      <c r="F36" s="40"/>
      <c r="G36" s="40">
        <v>0.658528</v>
      </c>
      <c r="H36" s="40"/>
      <c r="I36" s="40">
        <v>0.817137</v>
      </c>
      <c r="J36" s="40"/>
      <c r="K36" s="41">
        <f t="shared" si="0"/>
        <v>2.5431318783999984E-2</v>
      </c>
      <c r="L36" s="41"/>
      <c r="M36" s="41">
        <f t="shared" si="1"/>
        <v>7.4476899999990878E-7</v>
      </c>
    </row>
    <row r="37" spans="1:13" x14ac:dyDescent="0.25">
      <c r="A37" s="38">
        <v>28.5</v>
      </c>
      <c r="B37" s="38"/>
      <c r="C37" s="39">
        <v>20474961</v>
      </c>
      <c r="D37" s="7"/>
      <c r="E37" s="40">
        <v>0.80559999999999998</v>
      </c>
      <c r="F37" s="40"/>
      <c r="G37" s="40">
        <v>0.61635799999999996</v>
      </c>
      <c r="H37" s="40"/>
      <c r="I37" s="40">
        <v>0.80324300000000004</v>
      </c>
      <c r="J37" s="40"/>
      <c r="K37" s="41">
        <f t="shared" si="0"/>
        <v>3.5812534564000006E-2</v>
      </c>
      <c r="L37" s="41"/>
      <c r="M37" s="41">
        <f t="shared" si="1"/>
        <v>5.555448999999729E-6</v>
      </c>
    </row>
    <row r="38" spans="1:13" x14ac:dyDescent="0.25">
      <c r="A38" s="38">
        <v>29.5</v>
      </c>
      <c r="B38" s="38"/>
      <c r="C38" s="39">
        <v>19279105</v>
      </c>
      <c r="D38" s="7"/>
      <c r="E38" s="40">
        <v>0.79069999999999996</v>
      </c>
      <c r="F38" s="40"/>
      <c r="G38" s="40">
        <v>0.57106100000000004</v>
      </c>
      <c r="H38" s="40"/>
      <c r="I38" s="40">
        <v>0.78860399999999997</v>
      </c>
      <c r="J38" s="40"/>
      <c r="K38" s="41">
        <f t="shared" si="0"/>
        <v>4.8241290320999962E-2</v>
      </c>
      <c r="L38" s="41"/>
      <c r="M38" s="41">
        <f t="shared" si="1"/>
        <v>4.3932159999999443E-6</v>
      </c>
    </row>
    <row r="39" spans="1:13" x14ac:dyDescent="0.25">
      <c r="A39" s="38">
        <v>30.5</v>
      </c>
      <c r="B39" s="38"/>
      <c r="C39" s="39">
        <v>16977783</v>
      </c>
      <c r="D39" s="7"/>
      <c r="E39" s="40">
        <v>0.77639999999999998</v>
      </c>
      <c r="F39" s="40"/>
      <c r="G39" s="40">
        <v>0.52313500000000002</v>
      </c>
      <c r="H39" s="40"/>
      <c r="I39" s="40">
        <v>0.77321300000000004</v>
      </c>
      <c r="J39" s="40"/>
      <c r="K39" s="41">
        <f t="shared" si="0"/>
        <v>6.4143160224999982E-2</v>
      </c>
      <c r="L39" s="41"/>
      <c r="M39" s="41">
        <f t="shared" si="1"/>
        <v>1.0156968999999617E-5</v>
      </c>
    </row>
    <row r="40" spans="1:13" x14ac:dyDescent="0.25">
      <c r="A40" s="38">
        <v>31.5</v>
      </c>
      <c r="B40" s="38"/>
      <c r="C40" s="39">
        <v>14914896</v>
      </c>
      <c r="D40" s="7"/>
      <c r="E40" s="40">
        <v>0.76200000000000001</v>
      </c>
      <c r="F40" s="40"/>
      <c r="G40" s="40">
        <v>0.47317500000000001</v>
      </c>
      <c r="H40" s="40"/>
      <c r="I40" s="40">
        <v>0.75707100000000005</v>
      </c>
      <c r="J40" s="40"/>
      <c r="K40" s="41">
        <f t="shared" si="0"/>
        <v>8.3419880624999998E-2</v>
      </c>
      <c r="L40" s="41"/>
      <c r="M40" s="41">
        <f t="shared" si="1"/>
        <v>2.4295040999999616E-5</v>
      </c>
    </row>
    <row r="41" spans="1:13" x14ac:dyDescent="0.25">
      <c r="A41" s="38">
        <v>32.5</v>
      </c>
      <c r="B41" s="38"/>
      <c r="C41" s="39">
        <v>12927510</v>
      </c>
      <c r="D41" s="7"/>
      <c r="E41" s="40">
        <v>0.745</v>
      </c>
      <c r="F41" s="40"/>
      <c r="G41" s="40">
        <v>0.42195199999999999</v>
      </c>
      <c r="H41" s="40"/>
      <c r="I41" s="40">
        <v>0.74011199999999999</v>
      </c>
      <c r="J41" s="40"/>
      <c r="K41" s="41">
        <f t="shared" si="0"/>
        <v>0.10436001030399999</v>
      </c>
      <c r="L41" s="41"/>
      <c r="M41" s="41">
        <f t="shared" si="1"/>
        <v>2.3892544000000033E-5</v>
      </c>
    </row>
    <row r="42" spans="1:13" x14ac:dyDescent="0.25">
      <c r="A42" s="38">
        <v>33.5</v>
      </c>
      <c r="B42" s="38"/>
      <c r="C42" s="39">
        <v>11395012</v>
      </c>
      <c r="D42" s="7"/>
      <c r="E42" s="40">
        <v>0.72589999999999999</v>
      </c>
      <c r="F42" s="40"/>
      <c r="G42" s="40">
        <v>0.370481</v>
      </c>
      <c r="H42" s="40"/>
      <c r="I42" s="40">
        <v>0.72237799999999996</v>
      </c>
      <c r="J42" s="40"/>
      <c r="K42" s="41">
        <f t="shared" si="0"/>
        <v>0.126322665561</v>
      </c>
      <c r="L42" s="41"/>
      <c r="M42" s="41">
        <f t="shared" si="1"/>
        <v>1.2404484000000177E-5</v>
      </c>
    </row>
    <row r="43" spans="1:13" x14ac:dyDescent="0.25">
      <c r="A43" s="38">
        <v>34.5</v>
      </c>
      <c r="B43" s="38"/>
      <c r="C43" s="39">
        <v>9763373</v>
      </c>
      <c r="D43" s="7"/>
      <c r="E43" s="40">
        <v>0.70109999999999995</v>
      </c>
      <c r="F43" s="40"/>
      <c r="G43" s="40">
        <v>0.31981799999999999</v>
      </c>
      <c r="H43" s="40"/>
      <c r="I43" s="40">
        <v>0.70384100000000005</v>
      </c>
      <c r="J43" s="40"/>
      <c r="K43" s="41">
        <f t="shared" si="0"/>
        <v>0.14537596352399995</v>
      </c>
      <c r="L43" s="41"/>
      <c r="M43" s="41">
        <f t="shared" si="1"/>
        <v>7.5130810000005724E-6</v>
      </c>
    </row>
    <row r="44" spans="1:13" x14ac:dyDescent="0.25">
      <c r="A44" s="38">
        <v>35.5</v>
      </c>
      <c r="B44" s="38"/>
      <c r="C44" s="39">
        <v>8894603</v>
      </c>
      <c r="D44" s="7"/>
      <c r="E44" s="40">
        <v>0.67980000000000007</v>
      </c>
      <c r="F44" s="40"/>
      <c r="G44" s="40">
        <v>0.27113199999999998</v>
      </c>
      <c r="H44" s="40"/>
      <c r="I44" s="40">
        <v>0.68448699999999996</v>
      </c>
      <c r="J44" s="40"/>
      <c r="K44" s="41">
        <f t="shared" si="0"/>
        <v>0.16700953422400008</v>
      </c>
      <c r="L44" s="41"/>
      <c r="M44" s="41">
        <f t="shared" si="1"/>
        <v>2.1967968999998928E-5</v>
      </c>
    </row>
    <row r="45" spans="1:13" x14ac:dyDescent="0.25">
      <c r="A45" s="38">
        <v>36.5</v>
      </c>
      <c r="B45" s="38"/>
      <c r="C45" s="39">
        <v>7358883</v>
      </c>
      <c r="D45" s="7"/>
      <c r="E45" s="40">
        <v>0.65959999999999996</v>
      </c>
      <c r="F45" s="40"/>
      <c r="G45" s="40">
        <v>0.225407</v>
      </c>
      <c r="H45" s="40"/>
      <c r="I45" s="40">
        <v>0.66435500000000003</v>
      </c>
      <c r="J45" s="40"/>
      <c r="K45" s="41">
        <f t="shared" si="0"/>
        <v>0.18852356124899994</v>
      </c>
      <c r="L45" s="41"/>
      <c r="M45" s="41">
        <f t="shared" si="1"/>
        <v>2.2610025000000617E-5</v>
      </c>
    </row>
    <row r="46" spans="1:13" x14ac:dyDescent="0.25">
      <c r="A46" s="38">
        <v>37.5</v>
      </c>
      <c r="B46" s="38"/>
      <c r="C46" s="39">
        <v>6652807</v>
      </c>
      <c r="D46" s="7"/>
      <c r="E46" s="40">
        <v>0.63929999999999998</v>
      </c>
      <c r="F46" s="40"/>
      <c r="G46" s="40">
        <v>0.18349599999999999</v>
      </c>
      <c r="H46" s="40"/>
      <c r="I46" s="40">
        <v>0.64341599999999999</v>
      </c>
      <c r="J46" s="40"/>
      <c r="K46" s="41">
        <f t="shared" si="0"/>
        <v>0.207757286416</v>
      </c>
      <c r="L46" s="41"/>
      <c r="M46" s="41">
        <f t="shared" si="1"/>
        <v>1.6941456000000071E-5</v>
      </c>
    </row>
    <row r="47" spans="1:13" x14ac:dyDescent="0.25">
      <c r="A47" s="38">
        <v>38.5</v>
      </c>
      <c r="B47" s="38"/>
      <c r="C47" s="39">
        <v>6339774</v>
      </c>
      <c r="D47" s="7"/>
      <c r="E47" s="40">
        <v>0.62039999999999995</v>
      </c>
      <c r="F47" s="40"/>
      <c r="G47" s="40">
        <v>0.14616899999999999</v>
      </c>
      <c r="H47" s="40"/>
      <c r="I47" s="40">
        <v>0.62171699999999996</v>
      </c>
      <c r="J47" s="40"/>
      <c r="K47" s="41">
        <f t="shared" si="0"/>
        <v>0.22489504136099997</v>
      </c>
      <c r="L47" s="41"/>
      <c r="M47" s="41">
        <f t="shared" si="1"/>
        <v>1.7344890000000332E-6</v>
      </c>
    </row>
    <row r="48" spans="1:13" x14ac:dyDescent="0.25">
      <c r="A48" s="38">
        <v>39.5</v>
      </c>
      <c r="B48" s="38"/>
      <c r="C48" s="39">
        <v>5804680</v>
      </c>
      <c r="D48" s="7"/>
      <c r="E48" s="40">
        <v>0.60470000000000002</v>
      </c>
      <c r="F48" s="40"/>
      <c r="G48" s="40">
        <v>0.11364100000000001</v>
      </c>
      <c r="H48" s="40"/>
      <c r="I48" s="40">
        <v>0.59929200000000005</v>
      </c>
      <c r="J48" s="40"/>
      <c r="K48" s="41">
        <f t="shared" si="0"/>
        <v>0.24113894148100001</v>
      </c>
      <c r="L48" s="41"/>
      <c r="M48" s="41">
        <f t="shared" si="1"/>
        <v>2.9246463999999658E-5</v>
      </c>
    </row>
    <row r="49" spans="1:13" x14ac:dyDescent="0.25">
      <c r="A49" s="38">
        <v>40.5</v>
      </c>
      <c r="B49" s="38"/>
      <c r="C49" s="39">
        <v>5085294</v>
      </c>
      <c r="D49" s="7"/>
      <c r="E49" s="57">
        <v>0.59119999999999995</v>
      </c>
      <c r="F49" s="57"/>
      <c r="G49" s="57">
        <v>8.5975999999999997E-2</v>
      </c>
      <c r="H49" s="57"/>
      <c r="I49" s="57">
        <v>0.57614399999999999</v>
      </c>
      <c r="J49" s="57"/>
      <c r="K49" s="41">
        <f t="shared" si="0"/>
        <v>0.2552512901759999</v>
      </c>
      <c r="L49" s="41"/>
      <c r="M49" s="41">
        <f t="shared" si="1"/>
        <v>2.2668313599999874E-4</v>
      </c>
    </row>
    <row r="50" spans="1:13" x14ac:dyDescent="0.25">
      <c r="A50" s="38">
        <v>41.5</v>
      </c>
      <c r="B50" s="38"/>
      <c r="C50" s="39">
        <v>4628320</v>
      </c>
      <c r="D50" s="7"/>
      <c r="E50" s="40">
        <v>0.57590000000000008</v>
      </c>
      <c r="F50" s="40"/>
      <c r="G50" s="40">
        <v>6.3141000000000003E-2</v>
      </c>
      <c r="H50" s="40"/>
      <c r="I50" s="40">
        <v>0.55236200000000002</v>
      </c>
      <c r="J50" s="40"/>
      <c r="K50" s="41">
        <f t="shared" si="0"/>
        <v>0.26292179208100008</v>
      </c>
      <c r="L50" s="41"/>
      <c r="M50" s="41">
        <f t="shared" si="1"/>
        <v>5.5403744400000273E-4</v>
      </c>
    </row>
    <row r="51" spans="1:13" x14ac:dyDescent="0.25">
      <c r="A51" s="38">
        <v>42.5</v>
      </c>
      <c r="B51" s="38"/>
      <c r="C51" s="39">
        <v>4049555</v>
      </c>
      <c r="D51" s="7"/>
      <c r="E51" s="40">
        <v>0.56069999999999998</v>
      </c>
      <c r="F51" s="40"/>
      <c r="G51" s="40">
        <v>4.4646999999999999E-2</v>
      </c>
      <c r="H51" s="40"/>
      <c r="I51" s="40">
        <v>0.52798500000000004</v>
      </c>
      <c r="J51" s="40"/>
      <c r="K51" s="41">
        <f t="shared" si="0"/>
        <v>0.26631069880899999</v>
      </c>
      <c r="L51" s="41"/>
      <c r="M51" s="41">
        <f t="shared" si="1"/>
        <v>1.0702712249999959E-3</v>
      </c>
    </row>
    <row r="52" spans="1:13" x14ac:dyDescent="0.25">
      <c r="A52" s="38">
        <v>43.5</v>
      </c>
      <c r="B52" s="38"/>
      <c r="C52" s="39">
        <v>3409771</v>
      </c>
      <c r="D52" s="7"/>
      <c r="E52" s="40">
        <v>0.54669999999999996</v>
      </c>
      <c r="F52" s="40"/>
      <c r="G52" s="40">
        <v>3.0072000000000002E-2</v>
      </c>
      <c r="H52" s="40"/>
      <c r="I52" s="40">
        <v>0.50308399999999998</v>
      </c>
      <c r="J52" s="40"/>
      <c r="K52" s="41">
        <f t="shared" si="0"/>
        <v>0.26690449038399999</v>
      </c>
      <c r="L52" s="41"/>
      <c r="M52" s="41">
        <f t="shared" si="1"/>
        <v>1.9023554559999989E-3</v>
      </c>
    </row>
    <row r="53" spans="1:13" x14ac:dyDescent="0.25">
      <c r="A53" s="38">
        <v>44.5</v>
      </c>
      <c r="B53" s="38"/>
      <c r="C53" s="39">
        <v>3004080</v>
      </c>
      <c r="D53" s="7"/>
      <c r="E53" s="40">
        <v>0.53359999999999996</v>
      </c>
      <c r="F53" s="40"/>
      <c r="G53" s="40">
        <v>1.9061000000000002E-2</v>
      </c>
      <c r="H53" s="40"/>
      <c r="I53" s="40">
        <v>0.47775699999999999</v>
      </c>
      <c r="J53" s="40"/>
      <c r="K53" s="41">
        <f t="shared" si="0"/>
        <v>0.26475038252099997</v>
      </c>
      <c r="L53" s="41"/>
      <c r="M53" s="41">
        <f t="shared" si="1"/>
        <v>3.1184406489999975E-3</v>
      </c>
    </row>
    <row r="54" spans="1:13" x14ac:dyDescent="0.25">
      <c r="A54" s="38">
        <v>45.5</v>
      </c>
      <c r="B54" s="38"/>
      <c r="C54" s="39">
        <v>2711626</v>
      </c>
      <c r="D54" s="7"/>
      <c r="E54" s="57">
        <v>0.52239999999999998</v>
      </c>
      <c r="F54" s="57"/>
      <c r="G54" s="57">
        <v>1.1058999999999999E-2</v>
      </c>
      <c r="H54" s="57"/>
      <c r="I54" s="57">
        <v>0.45207700000000001</v>
      </c>
      <c r="J54" s="57"/>
      <c r="K54" s="41">
        <f t="shared" si="0"/>
        <v>0.26146961828099996</v>
      </c>
      <c r="L54" s="41"/>
      <c r="M54" s="41">
        <f t="shared" si="1"/>
        <v>4.9453243289999957E-3</v>
      </c>
    </row>
    <row r="55" spans="1:13" x14ac:dyDescent="0.25">
      <c r="A55" s="38">
        <v>46.5</v>
      </c>
      <c r="B55" s="38"/>
      <c r="C55" s="39">
        <v>2538447</v>
      </c>
      <c r="D55" s="7"/>
      <c r="E55" s="40">
        <v>0.50519999999999998</v>
      </c>
      <c r="F55" s="40"/>
      <c r="G55" s="40">
        <v>5.6319999999999999E-3</v>
      </c>
      <c r="H55" s="40"/>
      <c r="I55" s="40">
        <v>0.42616500000000002</v>
      </c>
      <c r="J55" s="40"/>
      <c r="K55" s="41">
        <f t="shared" si="0"/>
        <v>0.24956818662399996</v>
      </c>
      <c r="L55" s="41"/>
      <c r="M55" s="41">
        <f t="shared" si="1"/>
        <v>6.2465312249999948E-3</v>
      </c>
    </row>
    <row r="56" spans="1:13" x14ac:dyDescent="0.25">
      <c r="A56" s="38">
        <v>47.5</v>
      </c>
      <c r="B56" s="38"/>
      <c r="C56" s="39">
        <v>2031702</v>
      </c>
      <c r="D56" s="7"/>
      <c r="E56" s="40">
        <v>0.4199</v>
      </c>
      <c r="F56" s="40"/>
      <c r="G56" s="40">
        <v>2.3760000000000001E-3</v>
      </c>
      <c r="H56" s="40"/>
      <c r="I56" s="40">
        <v>0.40013199999999999</v>
      </c>
      <c r="J56" s="40"/>
      <c r="K56" s="41">
        <f t="shared" si="0"/>
        <v>0.17432629057599999</v>
      </c>
      <c r="L56" s="41"/>
      <c r="M56" s="41">
        <f t="shared" si="1"/>
        <v>3.9077382400000031E-4</v>
      </c>
    </row>
    <row r="57" spans="1:13" x14ac:dyDescent="0.25">
      <c r="A57" s="38">
        <v>48.5</v>
      </c>
      <c r="B57" s="38"/>
      <c r="C57" s="39">
        <v>1828885</v>
      </c>
      <c r="D57" s="7"/>
      <c r="E57" s="40">
        <v>0.41200000000000003</v>
      </c>
      <c r="F57" s="40"/>
      <c r="G57" s="40">
        <v>7.1299999999999998E-4</v>
      </c>
      <c r="H57" s="40"/>
      <c r="I57" s="40">
        <v>0.37410100000000002</v>
      </c>
      <c r="J57" s="40"/>
      <c r="K57" s="41">
        <f t="shared" si="0"/>
        <v>0.169156996369</v>
      </c>
      <c r="L57" s="41"/>
      <c r="M57" s="41">
        <f t="shared" si="1"/>
        <v>1.4363342010000012E-3</v>
      </c>
    </row>
    <row r="58" spans="1:13" x14ac:dyDescent="0.25">
      <c r="A58" s="38">
        <v>49.5</v>
      </c>
      <c r="B58" s="38"/>
      <c r="C58" s="39">
        <v>1674567</v>
      </c>
      <c r="D58" s="7"/>
      <c r="E58" s="40">
        <v>0.40200000000000002</v>
      </c>
      <c r="F58" s="40"/>
      <c r="G58" s="40">
        <v>1E-4</v>
      </c>
      <c r="H58" s="40"/>
      <c r="I58" s="40">
        <v>0.34820000000000001</v>
      </c>
      <c r="J58" s="40"/>
      <c r="K58" s="41">
        <f t="shared" si="0"/>
        <v>0.16152361000000004</v>
      </c>
      <c r="L58" s="41"/>
      <c r="M58" s="41">
        <f t="shared" si="1"/>
        <v>2.8944400000000016E-3</v>
      </c>
    </row>
    <row r="59" spans="1:13" x14ac:dyDescent="0.25">
      <c r="A59" s="38">
        <v>50.5</v>
      </c>
      <c r="B59" s="38"/>
      <c r="C59" s="39">
        <v>1472923</v>
      </c>
      <c r="D59" s="7"/>
      <c r="E59" s="40">
        <v>0.3906</v>
      </c>
      <c r="F59" s="40"/>
      <c r="G59" s="40">
        <v>9.9999999999999995E-7</v>
      </c>
      <c r="H59" s="40"/>
      <c r="I59" s="40">
        <v>0.32257200000000003</v>
      </c>
      <c r="J59" s="40"/>
      <c r="K59" s="41">
        <f t="shared" si="0"/>
        <v>0.15256757880100003</v>
      </c>
      <c r="L59" s="41"/>
      <c r="M59" s="41">
        <f t="shared" si="1"/>
        <v>4.6278087839999966E-3</v>
      </c>
    </row>
    <row r="60" spans="1:13" ht="15.75" thickBot="1" x14ac:dyDescent="0.3">
      <c r="A60" s="42">
        <v>51.5</v>
      </c>
      <c r="B60" s="42"/>
      <c r="C60" s="43">
        <v>1334614</v>
      </c>
      <c r="D60" s="44"/>
      <c r="E60" s="45">
        <v>0.38030000000000003</v>
      </c>
      <c r="F60" s="45"/>
      <c r="G60" s="45">
        <v>0</v>
      </c>
      <c r="H60" s="45"/>
      <c r="I60" s="45">
        <v>0.29735200000000001</v>
      </c>
      <c r="J60" s="45"/>
      <c r="K60" s="46">
        <f t="shared" si="0"/>
        <v>0.14462809000000001</v>
      </c>
      <c r="L60" s="46"/>
      <c r="M60" s="46">
        <f t="shared" si="1"/>
        <v>6.8803707040000035E-3</v>
      </c>
    </row>
    <row r="61" spans="1:13" x14ac:dyDescent="0.25">
      <c r="A61" s="38">
        <v>52.5</v>
      </c>
      <c r="B61" s="38"/>
      <c r="C61" s="39">
        <v>1248349</v>
      </c>
      <c r="D61" s="7"/>
      <c r="E61" s="40">
        <v>0.37119999999999997</v>
      </c>
      <c r="F61" s="40"/>
      <c r="G61" s="40">
        <v>0</v>
      </c>
      <c r="H61" s="40"/>
      <c r="I61" s="40">
        <v>0.27266000000000001</v>
      </c>
      <c r="J61" s="40"/>
      <c r="K61" s="41">
        <f t="shared" si="0"/>
        <v>0.13778943999999999</v>
      </c>
      <c r="L61" s="41"/>
      <c r="M61" s="41">
        <f t="shared" si="1"/>
        <v>9.7101315999999927E-3</v>
      </c>
    </row>
    <row r="62" spans="1:13" x14ac:dyDescent="0.25">
      <c r="A62" s="38">
        <v>53.5</v>
      </c>
      <c r="B62" s="38"/>
      <c r="C62" s="39">
        <v>1014015</v>
      </c>
      <c r="D62" s="7"/>
      <c r="E62" s="57">
        <v>0.36380000000000001</v>
      </c>
      <c r="F62" s="57"/>
      <c r="G62" s="57">
        <v>0</v>
      </c>
      <c r="H62" s="57"/>
      <c r="I62" s="57">
        <v>0.24867500000000001</v>
      </c>
      <c r="J62" s="57"/>
      <c r="K62" s="41">
        <f t="shared" si="0"/>
        <v>0.13235044000000001</v>
      </c>
      <c r="L62" s="41"/>
      <c r="M62" s="41">
        <f t="shared" si="1"/>
        <v>1.3253765625E-2</v>
      </c>
    </row>
    <row r="63" spans="1:13" x14ac:dyDescent="0.25">
      <c r="A63" s="38">
        <v>54.5</v>
      </c>
      <c r="B63" s="38"/>
      <c r="C63" s="39">
        <v>894700</v>
      </c>
      <c r="D63" s="7"/>
      <c r="E63" s="40">
        <v>0.3538</v>
      </c>
      <c r="F63" s="40"/>
      <c r="G63" s="40">
        <v>0</v>
      </c>
      <c r="H63" s="40"/>
      <c r="I63" s="40">
        <v>0.22547700000000001</v>
      </c>
      <c r="J63" s="40"/>
      <c r="K63" s="41">
        <f t="shared" si="0"/>
        <v>0.12517444</v>
      </c>
      <c r="L63" s="41"/>
      <c r="M63" s="41">
        <f t="shared" si="1"/>
        <v>1.6466792328999998E-2</v>
      </c>
    </row>
    <row r="64" spans="1:13" x14ac:dyDescent="0.25">
      <c r="A64" s="38">
        <v>55.5</v>
      </c>
      <c r="B64" s="38"/>
      <c r="C64" s="39">
        <v>609753</v>
      </c>
      <c r="D64" s="7"/>
      <c r="E64" s="40">
        <v>0.34509999999999996</v>
      </c>
      <c r="F64" s="40"/>
      <c r="G64" s="40">
        <v>0</v>
      </c>
      <c r="H64" s="40"/>
      <c r="I64" s="40">
        <v>0.20319999999999999</v>
      </c>
      <c r="J64" s="40"/>
      <c r="K64" s="41">
        <f t="shared" si="0"/>
        <v>0.11909400999999997</v>
      </c>
      <c r="L64" s="41"/>
      <c r="M64" s="41">
        <f t="shared" si="1"/>
        <v>2.0135609999999991E-2</v>
      </c>
    </row>
    <row r="65" spans="1:13" x14ac:dyDescent="0.25">
      <c r="A65" s="38">
        <v>56.5</v>
      </c>
      <c r="B65" s="38"/>
      <c r="C65" s="39">
        <v>585024</v>
      </c>
      <c r="D65" s="7"/>
      <c r="E65" s="40">
        <v>0.33479999999999999</v>
      </c>
      <c r="F65" s="40"/>
      <c r="G65" s="40">
        <v>0</v>
      </c>
      <c r="H65" s="40"/>
      <c r="I65" s="40">
        <v>0.18196599999999999</v>
      </c>
      <c r="J65" s="40"/>
      <c r="K65" s="41">
        <f t="shared" si="0"/>
        <v>0.11209103999999999</v>
      </c>
      <c r="L65" s="41"/>
      <c r="M65" s="41">
        <f t="shared" si="1"/>
        <v>2.3358231556E-2</v>
      </c>
    </row>
    <row r="66" spans="1:13" x14ac:dyDescent="0.25">
      <c r="A66" s="38">
        <v>57.5</v>
      </c>
      <c r="B66" s="38"/>
      <c r="C66" s="39">
        <v>440130</v>
      </c>
      <c r="D66" s="7"/>
      <c r="E66" s="40">
        <v>0.32679999999999998</v>
      </c>
      <c r="F66" s="40"/>
      <c r="G66" s="40">
        <v>0</v>
      </c>
      <c r="H66" s="40"/>
      <c r="I66" s="40">
        <v>0.16181999999999999</v>
      </c>
      <c r="J66" s="40"/>
      <c r="K66" s="41">
        <f t="shared" si="0"/>
        <v>0.10679823999999999</v>
      </c>
      <c r="L66" s="41"/>
      <c r="M66" s="41">
        <f t="shared" si="1"/>
        <v>2.7218400399999995E-2</v>
      </c>
    </row>
    <row r="67" spans="1:13" x14ac:dyDescent="0.25">
      <c r="A67" s="38">
        <v>58.5</v>
      </c>
      <c r="B67" s="38"/>
      <c r="C67" s="39">
        <v>413352</v>
      </c>
      <c r="D67" s="7"/>
      <c r="E67" s="40">
        <v>0.32030000000000003</v>
      </c>
      <c r="F67" s="40"/>
      <c r="G67" s="40">
        <v>0</v>
      </c>
      <c r="H67" s="40"/>
      <c r="I67" s="40">
        <v>0.14288999999999999</v>
      </c>
      <c r="J67" s="40"/>
      <c r="K67" s="41">
        <f t="shared" si="0"/>
        <v>0.10259209000000002</v>
      </c>
      <c r="L67" s="41"/>
      <c r="M67" s="41">
        <f t="shared" si="1"/>
        <v>3.1474308100000015E-2</v>
      </c>
    </row>
    <row r="68" spans="1:13" x14ac:dyDescent="0.25">
      <c r="A68" s="38">
        <v>59.5</v>
      </c>
      <c r="B68" s="38"/>
      <c r="C68" s="39">
        <v>233420</v>
      </c>
      <c r="D68" s="7"/>
      <c r="E68" s="40">
        <v>0.31230000000000002</v>
      </c>
      <c r="F68" s="40"/>
      <c r="G68" s="40">
        <v>0</v>
      </c>
      <c r="H68" s="40"/>
      <c r="I68" s="40">
        <v>0.12518899999999999</v>
      </c>
      <c r="J68" s="40"/>
      <c r="K68" s="41">
        <f t="shared" si="0"/>
        <v>9.753129000000002E-2</v>
      </c>
      <c r="L68" s="41"/>
      <c r="M68" s="41">
        <f t="shared" si="1"/>
        <v>3.5010526321000011E-2</v>
      </c>
    </row>
    <row r="69" spans="1:13" x14ac:dyDescent="0.25">
      <c r="A69" s="38">
        <v>60.5</v>
      </c>
      <c r="B69" s="38"/>
      <c r="C69" s="39">
        <v>107528</v>
      </c>
      <c r="D69" s="7"/>
      <c r="E69" s="40">
        <v>0.3019</v>
      </c>
      <c r="F69" s="40"/>
      <c r="G69" s="40">
        <v>0</v>
      </c>
      <c r="H69" s="40"/>
      <c r="I69" s="40">
        <v>0.108739</v>
      </c>
      <c r="J69" s="40"/>
      <c r="K69" s="41">
        <f t="shared" si="0"/>
        <v>9.114361E-2</v>
      </c>
      <c r="L69" s="41"/>
      <c r="M69" s="41">
        <f t="shared" si="1"/>
        <v>3.7311171921000003E-2</v>
      </c>
    </row>
    <row r="70" spans="1:13" x14ac:dyDescent="0.25">
      <c r="A70" s="38">
        <v>61.5</v>
      </c>
      <c r="B70" s="38"/>
      <c r="C70" s="39">
        <v>74246</v>
      </c>
      <c r="D70" s="7"/>
      <c r="E70" s="40">
        <v>0.29220000000000002</v>
      </c>
      <c r="F70" s="40"/>
      <c r="G70" s="40">
        <v>0</v>
      </c>
      <c r="H70" s="40"/>
      <c r="I70" s="40">
        <v>9.3620999999999996E-2</v>
      </c>
      <c r="J70" s="40"/>
      <c r="K70" s="41">
        <f t="shared" si="0"/>
        <v>8.5380840000000013E-2</v>
      </c>
      <c r="L70" s="41"/>
      <c r="M70" s="41">
        <f t="shared" si="1"/>
        <v>3.9433619241000001E-2</v>
      </c>
    </row>
    <row r="71" spans="1:13" x14ac:dyDescent="0.25">
      <c r="A71" s="38">
        <v>62.5</v>
      </c>
      <c r="B71" s="38"/>
      <c r="C71" s="39">
        <v>33520</v>
      </c>
      <c r="D71" s="7"/>
      <c r="E71" s="57">
        <v>0.28439999999999999</v>
      </c>
      <c r="F71" s="57"/>
      <c r="G71" s="57">
        <v>0</v>
      </c>
      <c r="H71" s="57"/>
      <c r="I71" s="57">
        <v>7.9758999999999997E-2</v>
      </c>
      <c r="J71" s="57"/>
      <c r="K71" s="41">
        <f t="shared" si="0"/>
        <v>8.0883359999999987E-2</v>
      </c>
      <c r="L71" s="41"/>
      <c r="M71" s="41">
        <f t="shared" si="1"/>
        <v>4.1877938880999999E-2</v>
      </c>
    </row>
    <row r="72" spans="1:13" x14ac:dyDescent="0.25">
      <c r="A72" s="38">
        <v>63.5</v>
      </c>
      <c r="B72" s="38"/>
      <c r="C72" s="39">
        <v>13966</v>
      </c>
      <c r="D72" s="7"/>
      <c r="E72" s="40">
        <v>0.27200000000000002</v>
      </c>
      <c r="F72" s="40"/>
      <c r="G72" s="40">
        <v>0</v>
      </c>
      <c r="H72" s="40"/>
      <c r="I72" s="40">
        <v>6.7178000000000002E-2</v>
      </c>
      <c r="J72" s="40"/>
      <c r="K72" s="41">
        <f t="shared" si="0"/>
        <v>7.3984000000000008E-2</v>
      </c>
      <c r="L72" s="41"/>
      <c r="M72" s="41">
        <f t="shared" si="1"/>
        <v>4.1952051684E-2</v>
      </c>
    </row>
    <row r="73" spans="1:13" x14ac:dyDescent="0.25">
      <c r="A73" s="38">
        <v>64.5</v>
      </c>
      <c r="B73" s="38"/>
      <c r="C73" s="39">
        <v>11964</v>
      </c>
      <c r="D73" s="7"/>
      <c r="E73" s="40">
        <v>0.25950000000000001</v>
      </c>
      <c r="F73" s="40"/>
      <c r="G73" s="40">
        <v>0</v>
      </c>
      <c r="H73" s="40"/>
      <c r="I73" s="40">
        <v>5.5851999999999999E-2</v>
      </c>
      <c r="J73" s="40"/>
      <c r="K73" s="41">
        <f t="shared" ref="K73:K76" si="2">(G73-E73)^2</f>
        <v>6.7340250000000004E-2</v>
      </c>
      <c r="L73" s="41"/>
      <c r="M73" s="41">
        <f t="shared" ref="M73:M76" si="3">(I73-E73)^2</f>
        <v>4.1472507903999999E-2</v>
      </c>
    </row>
    <row r="74" spans="1:13" x14ac:dyDescent="0.25">
      <c r="A74" s="38">
        <v>65.5</v>
      </c>
      <c r="B74" s="38"/>
      <c r="C74" s="39">
        <v>6265</v>
      </c>
      <c r="D74" s="7"/>
      <c r="E74" s="40">
        <v>0.2455</v>
      </c>
      <c r="F74" s="40"/>
      <c r="G74" s="40">
        <v>0</v>
      </c>
      <c r="H74" s="40"/>
      <c r="I74" s="40">
        <v>4.5704000000000002E-2</v>
      </c>
      <c r="J74" s="40"/>
      <c r="K74" s="41">
        <f t="shared" si="2"/>
        <v>6.0270249999999997E-2</v>
      </c>
      <c r="L74" s="41"/>
      <c r="M74" s="41">
        <f t="shared" si="3"/>
        <v>3.9918441616E-2</v>
      </c>
    </row>
    <row r="75" spans="1:13" x14ac:dyDescent="0.25">
      <c r="A75" s="38">
        <v>66.5</v>
      </c>
      <c r="B75" s="38"/>
      <c r="C75" s="39">
        <v>712</v>
      </c>
      <c r="D75" s="7"/>
      <c r="E75" s="40">
        <v>0.2359</v>
      </c>
      <c r="F75" s="40"/>
      <c r="G75" s="40">
        <v>0</v>
      </c>
      <c r="H75" s="40"/>
      <c r="I75" s="40">
        <v>3.6762999999999997E-2</v>
      </c>
      <c r="J75" s="40"/>
      <c r="K75" s="41">
        <f t="shared" si="2"/>
        <v>5.564881E-2</v>
      </c>
      <c r="L75" s="41"/>
      <c r="M75" s="41">
        <f t="shared" si="3"/>
        <v>3.9655544769000003E-2</v>
      </c>
    </row>
    <row r="76" spans="1:13" x14ac:dyDescent="0.25">
      <c r="A76" s="38">
        <v>67.5</v>
      </c>
      <c r="B76" s="38"/>
      <c r="C76" s="39">
        <v>117</v>
      </c>
      <c r="D76" s="7"/>
      <c r="E76" s="40">
        <v>0.2359</v>
      </c>
      <c r="F76" s="40"/>
      <c r="G76" s="40">
        <v>0</v>
      </c>
      <c r="H76" s="40"/>
      <c r="I76" s="40">
        <v>2.8926E-2</v>
      </c>
      <c r="J76" s="40"/>
      <c r="K76" s="41">
        <f t="shared" si="2"/>
        <v>5.564881E-2</v>
      </c>
      <c r="L76" s="41"/>
      <c r="M76" s="41">
        <f t="shared" si="3"/>
        <v>4.2838236675999994E-2</v>
      </c>
    </row>
    <row r="77" spans="1:13" x14ac:dyDescent="0.25">
      <c r="A77" s="38">
        <v>68.5</v>
      </c>
      <c r="B77" s="38"/>
      <c r="C77" s="39"/>
      <c r="D77" s="38"/>
      <c r="E77" s="40">
        <v>0.2359</v>
      </c>
      <c r="F77" s="40"/>
      <c r="G77" s="40">
        <v>0</v>
      </c>
      <c r="H77" s="40"/>
      <c r="I77" s="40">
        <v>2.2159000000000002E-2</v>
      </c>
      <c r="J77" s="40"/>
      <c r="K77" s="47"/>
      <c r="L77" s="41"/>
      <c r="M77" s="47"/>
    </row>
    <row r="78" spans="1:13" x14ac:dyDescent="0.25">
      <c r="A78" s="38"/>
      <c r="B78" s="38"/>
      <c r="C78" s="39"/>
      <c r="D78" s="38"/>
      <c r="E78" s="40"/>
      <c r="F78" s="40"/>
      <c r="G78" s="40"/>
      <c r="H78" s="40"/>
      <c r="I78" s="40"/>
      <c r="J78" s="40"/>
      <c r="K78" s="41"/>
      <c r="L78" s="41"/>
      <c r="M78" s="41"/>
    </row>
    <row r="79" spans="1:13" x14ac:dyDescent="0.25">
      <c r="A79" s="38"/>
      <c r="B79" s="38"/>
      <c r="C79" s="38"/>
      <c r="D79" s="38"/>
      <c r="G79" s="35"/>
      <c r="H79" s="35"/>
      <c r="I79" s="35"/>
      <c r="J79" s="35"/>
      <c r="K79" s="48"/>
      <c r="L79" s="48"/>
      <c r="M79" s="48"/>
    </row>
    <row r="80" spans="1:13" x14ac:dyDescent="0.25">
      <c r="A80" s="49" t="s">
        <v>47</v>
      </c>
      <c r="B80" s="49"/>
      <c r="C80" s="38"/>
      <c r="D80" s="38"/>
      <c r="G80" s="35"/>
      <c r="H80" s="35"/>
      <c r="I80" s="35" t="s">
        <v>24</v>
      </c>
      <c r="J80" s="35"/>
      <c r="K80" s="41">
        <f>SUM(K8:K77)</f>
        <v>5.8457329962080005</v>
      </c>
      <c r="L80" s="41"/>
      <c r="M80" s="50">
        <f>SUM(M8:M77)</f>
        <v>0.53569788919700001</v>
      </c>
    </row>
    <row r="81" spans="1:15" x14ac:dyDescent="0.25">
      <c r="A81" s="49"/>
      <c r="B81" s="49"/>
      <c r="C81" s="38"/>
      <c r="D81" s="38"/>
      <c r="G81" s="35"/>
      <c r="H81" s="35"/>
      <c r="I81" s="35"/>
      <c r="J81" s="35"/>
      <c r="K81" s="41"/>
      <c r="L81" s="41"/>
      <c r="M81" s="41"/>
    </row>
    <row r="82" spans="1:15" x14ac:dyDescent="0.25">
      <c r="A82" s="49" t="s">
        <v>76</v>
      </c>
      <c r="B82" s="49"/>
      <c r="C82" s="38"/>
      <c r="D82" s="38"/>
      <c r="G82" s="35"/>
      <c r="H82" s="35"/>
      <c r="I82" s="35" t="s">
        <v>27</v>
      </c>
      <c r="J82" s="35"/>
      <c r="K82" s="41">
        <f>SUM(K8:K60)</f>
        <v>4.3420120762080003</v>
      </c>
      <c r="L82" s="41"/>
      <c r="M82" s="50">
        <f t="shared" ref="M82" si="4">SUM(M8:M60)</f>
        <v>3.4610610573999986E-2</v>
      </c>
    </row>
    <row r="83" spans="1:15" x14ac:dyDescent="0.25">
      <c r="A83" s="51"/>
      <c r="B83" s="51"/>
      <c r="C83" s="51"/>
      <c r="D83" s="51"/>
      <c r="E83" s="13"/>
      <c r="F83" s="13"/>
      <c r="G83" s="52"/>
      <c r="H83" s="52"/>
      <c r="I83" s="52"/>
      <c r="J83" s="52"/>
      <c r="K83" s="53"/>
      <c r="L83" s="53"/>
      <c r="M83" s="53"/>
    </row>
    <row r="84" spans="1:15" x14ac:dyDescent="0.25">
      <c r="A84" s="38"/>
      <c r="B84" s="38"/>
      <c r="C84" s="38"/>
      <c r="D84" s="38"/>
      <c r="G84" s="35"/>
      <c r="H84" s="35"/>
      <c r="I84" s="35"/>
      <c r="J84" s="35"/>
      <c r="K84" s="48"/>
      <c r="L84" s="48"/>
      <c r="M84" s="48"/>
    </row>
    <row r="85" spans="1:15" x14ac:dyDescent="0.25">
      <c r="A85" s="38"/>
      <c r="B85" s="38"/>
      <c r="C85" s="38"/>
      <c r="D85" s="38"/>
      <c r="G85" s="35"/>
      <c r="H85" s="35"/>
      <c r="I85" s="35"/>
      <c r="J85" s="35"/>
      <c r="K85" s="48"/>
      <c r="L85" s="48"/>
      <c r="M85" s="48"/>
    </row>
    <row r="86" spans="1:15" x14ac:dyDescent="0.25">
      <c r="A86" s="131" t="s">
        <v>48</v>
      </c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87"/>
      <c r="O86" s="87"/>
    </row>
    <row r="87" spans="1:15" x14ac:dyDescent="0.25">
      <c r="A87" s="132" t="s">
        <v>49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88"/>
      <c r="O87" s="88"/>
    </row>
    <row r="88" spans="1:15" x14ac:dyDescent="0.25">
      <c r="A88" s="131" t="s">
        <v>50</v>
      </c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87"/>
      <c r="O88" s="87"/>
    </row>
    <row r="89" spans="1:15" x14ac:dyDescent="0.25">
      <c r="A89" s="131" t="s">
        <v>51</v>
      </c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87"/>
      <c r="O89" s="87"/>
    </row>
    <row r="90" spans="1:15" x14ac:dyDescent="0.25">
      <c r="A90" s="131" t="s">
        <v>52</v>
      </c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87"/>
      <c r="O90" s="87"/>
    </row>
    <row r="91" spans="1:15" x14ac:dyDescent="0.25">
      <c r="A91" s="131" t="s">
        <v>53</v>
      </c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87"/>
      <c r="O91" s="87"/>
    </row>
    <row r="92" spans="1:15" x14ac:dyDescent="0.25">
      <c r="A92" s="131" t="s">
        <v>54</v>
      </c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87"/>
      <c r="O92" s="87"/>
    </row>
    <row r="93" spans="1:15" x14ac:dyDescent="0.25">
      <c r="A93" s="131" t="s">
        <v>55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87"/>
      <c r="O93" s="87"/>
    </row>
    <row r="94" spans="1:15" x14ac:dyDescent="0.25">
      <c r="A94" s="131" t="s">
        <v>82</v>
      </c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</row>
    <row r="95" spans="1:15" x14ac:dyDescent="0.25">
      <c r="A95" s="38"/>
      <c r="B95" s="38"/>
      <c r="C95" s="38"/>
      <c r="D95" s="38"/>
      <c r="G95" s="35"/>
      <c r="H95" s="35"/>
      <c r="I95" s="35"/>
      <c r="J95" s="35"/>
      <c r="K95" s="48"/>
      <c r="L95" s="48"/>
      <c r="M95" s="48"/>
    </row>
    <row r="96" spans="1:15" x14ac:dyDescent="0.25">
      <c r="A96" s="38"/>
      <c r="B96" s="38"/>
      <c r="C96" s="38"/>
      <c r="D96" s="38"/>
      <c r="G96" s="35"/>
      <c r="H96" s="35"/>
      <c r="I96" s="35"/>
      <c r="J96" s="35"/>
      <c r="K96" s="48"/>
      <c r="L96" s="48"/>
      <c r="M96" s="48"/>
    </row>
    <row r="97" spans="1:13" x14ac:dyDescent="0.25">
      <c r="A97" s="38"/>
      <c r="B97" s="38"/>
      <c r="C97" s="38"/>
      <c r="D97" s="38"/>
      <c r="G97" s="35"/>
      <c r="H97" s="35"/>
      <c r="I97" s="35"/>
      <c r="J97" s="35"/>
      <c r="K97" s="48"/>
      <c r="L97" s="48"/>
      <c r="M97" s="48"/>
    </row>
    <row r="98" spans="1:13" x14ac:dyDescent="0.25">
      <c r="A98" s="38"/>
      <c r="B98" s="38"/>
      <c r="C98" s="38"/>
      <c r="D98" s="38"/>
      <c r="G98" s="35"/>
      <c r="H98" s="35"/>
      <c r="I98" s="35"/>
      <c r="J98" s="35"/>
      <c r="K98" s="48"/>
      <c r="L98" s="48"/>
      <c r="M98" s="48"/>
    </row>
    <row r="99" spans="1:13" x14ac:dyDescent="0.25">
      <c r="A99" s="38"/>
      <c r="B99" s="38"/>
      <c r="C99" s="38"/>
      <c r="D99" s="38"/>
      <c r="G99" s="35"/>
      <c r="H99" s="35"/>
      <c r="I99" s="35"/>
      <c r="J99" s="35"/>
      <c r="K99" s="48"/>
      <c r="L99" s="48"/>
      <c r="M99" s="48"/>
    </row>
    <row r="100" spans="1:13" x14ac:dyDescent="0.25">
      <c r="A100" s="38"/>
      <c r="B100" s="38"/>
      <c r="C100" s="38"/>
      <c r="D100" s="38"/>
      <c r="G100" s="35"/>
      <c r="H100" s="35"/>
      <c r="I100" s="35"/>
      <c r="J100" s="35"/>
      <c r="K100" s="48"/>
      <c r="L100" s="48"/>
      <c r="M100" s="48"/>
    </row>
    <row r="101" spans="1:13" x14ac:dyDescent="0.25">
      <c r="A101" s="38"/>
      <c r="B101" s="38"/>
      <c r="C101" s="38"/>
      <c r="D101" s="38"/>
      <c r="I101" s="35"/>
      <c r="J101" s="35"/>
      <c r="K101" s="48"/>
      <c r="L101" s="48"/>
      <c r="M101" s="48"/>
    </row>
    <row r="102" spans="1:13" x14ac:dyDescent="0.25">
      <c r="A102" s="38"/>
      <c r="B102" s="38"/>
      <c r="C102" s="38"/>
      <c r="D102" s="38"/>
      <c r="I102" s="35"/>
      <c r="J102" s="35"/>
      <c r="K102" s="48"/>
      <c r="L102" s="48"/>
      <c r="M102" s="48"/>
    </row>
    <row r="103" spans="1:13" x14ac:dyDescent="0.25">
      <c r="A103" s="38"/>
      <c r="B103" s="38"/>
      <c r="C103" s="38"/>
      <c r="D103" s="38"/>
      <c r="I103" s="35"/>
      <c r="J103" s="35"/>
      <c r="K103" s="48"/>
      <c r="L103" s="48"/>
      <c r="M103" s="48"/>
    </row>
    <row r="104" spans="1:13" x14ac:dyDescent="0.25">
      <c r="A104" s="38"/>
      <c r="B104" s="38"/>
      <c r="C104" s="38"/>
      <c r="D104" s="38"/>
      <c r="I104" s="35"/>
      <c r="J104" s="35"/>
      <c r="K104" s="48"/>
      <c r="L104" s="48"/>
      <c r="M104" s="48"/>
    </row>
    <row r="105" spans="1:13" x14ac:dyDescent="0.25">
      <c r="A105" s="38"/>
      <c r="B105" s="38"/>
      <c r="C105" s="38"/>
      <c r="D105" s="38"/>
      <c r="I105" s="35"/>
      <c r="J105" s="35"/>
      <c r="K105" s="48"/>
      <c r="L105" s="48"/>
      <c r="M105" s="48"/>
    </row>
    <row r="106" spans="1:13" x14ac:dyDescent="0.25">
      <c r="A106" s="38"/>
      <c r="B106" s="38"/>
      <c r="C106" s="38"/>
      <c r="D106" s="38"/>
      <c r="I106" s="35"/>
      <c r="J106" s="35"/>
      <c r="K106" s="48"/>
      <c r="L106" s="48"/>
      <c r="M106" s="48"/>
    </row>
    <row r="107" spans="1:13" x14ac:dyDescent="0.25">
      <c r="A107" s="38"/>
      <c r="B107" s="38"/>
      <c r="C107" s="38"/>
      <c r="D107" s="38"/>
      <c r="I107" s="35"/>
      <c r="J107" s="35"/>
      <c r="K107" s="48"/>
      <c r="L107" s="48"/>
      <c r="M107" s="48"/>
    </row>
    <row r="108" spans="1:13" x14ac:dyDescent="0.25">
      <c r="A108" s="38"/>
      <c r="B108" s="38"/>
      <c r="C108" s="38"/>
      <c r="D108" s="38"/>
      <c r="I108" s="35"/>
      <c r="J108" s="35"/>
      <c r="K108" s="48"/>
      <c r="L108" s="48"/>
      <c r="M108" s="48"/>
    </row>
    <row r="109" spans="1:13" x14ac:dyDescent="0.25">
      <c r="I109" s="35"/>
      <c r="J109" s="35"/>
    </row>
    <row r="110" spans="1:13" x14ac:dyDescent="0.25">
      <c r="I110" s="35"/>
      <c r="J110" s="35"/>
    </row>
    <row r="111" spans="1:13" x14ac:dyDescent="0.25">
      <c r="I111" s="35"/>
      <c r="J111" s="35"/>
    </row>
    <row r="112" spans="1:13" x14ac:dyDescent="0.25">
      <c r="I112" s="35"/>
      <c r="J112" s="35"/>
    </row>
    <row r="113" spans="9:10" x14ac:dyDescent="0.25">
      <c r="I113" s="35"/>
      <c r="J113" s="35"/>
    </row>
    <row r="114" spans="9:10" x14ac:dyDescent="0.25">
      <c r="I114" s="35"/>
      <c r="J114" s="35"/>
    </row>
    <row r="115" spans="9:10" x14ac:dyDescent="0.25">
      <c r="I115" s="35"/>
      <c r="J115" s="35"/>
    </row>
    <row r="116" spans="9:10" x14ac:dyDescent="0.25">
      <c r="I116" s="35"/>
      <c r="J116" s="35"/>
    </row>
    <row r="117" spans="9:10" x14ac:dyDescent="0.25">
      <c r="I117" s="35"/>
      <c r="J117" s="35"/>
    </row>
    <row r="118" spans="9:10" x14ac:dyDescent="0.25">
      <c r="I118" s="35"/>
      <c r="J118" s="35"/>
    </row>
    <row r="119" spans="9:10" x14ac:dyDescent="0.25">
      <c r="I119" s="35"/>
      <c r="J119" s="35"/>
    </row>
    <row r="120" spans="9:10" x14ac:dyDescent="0.25">
      <c r="I120" s="35"/>
      <c r="J120" s="35"/>
    </row>
    <row r="121" spans="9:10" x14ac:dyDescent="0.25">
      <c r="I121" s="35"/>
      <c r="J121" s="35"/>
    </row>
    <row r="122" spans="9:10" x14ac:dyDescent="0.25">
      <c r="I122" s="35"/>
      <c r="J122" s="35"/>
    </row>
    <row r="123" spans="9:10" x14ac:dyDescent="0.25">
      <c r="I123" s="35"/>
      <c r="J123" s="35"/>
    </row>
    <row r="124" spans="9:10" x14ac:dyDescent="0.25">
      <c r="I124" s="35"/>
      <c r="J124" s="35"/>
    </row>
  </sheetData>
  <mergeCells count="11">
    <mergeCell ref="A89:M89"/>
    <mergeCell ref="G5:G6"/>
    <mergeCell ref="I5:I6"/>
    <mergeCell ref="A86:M86"/>
    <mergeCell ref="A87:M87"/>
    <mergeCell ref="A88:M88"/>
    <mergeCell ref="A90:M90"/>
    <mergeCell ref="A91:M91"/>
    <mergeCell ref="A92:M92"/>
    <mergeCell ref="A93:M93"/>
    <mergeCell ref="A94:M94"/>
  </mergeCells>
  <printOptions horizontalCentered="1"/>
  <pageMargins left="0.5" right="0.5" top="0.75" bottom="0.5" header="0.3" footer="0.3"/>
  <pageSetup scale="66" fitToHeight="2" orientation="portrait" horizontalDpi="1200" verticalDpi="1200" r:id="rId1"/>
  <headerFooter scaleWithDoc="0">
    <oddHeader>&amp;C&amp;"-,Bold"&amp;14Account 352 Curve Fitting&amp;RExhibit DJG-6
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F911E8-5316-491E-A0B2-62AC6B57DD8A}"/>
</file>

<file path=customXml/itemProps2.xml><?xml version="1.0" encoding="utf-8"?>
<ds:datastoreItem xmlns:ds="http://schemas.openxmlformats.org/officeDocument/2006/customXml" ds:itemID="{97996413-B622-4EB3-B8A2-A353C58D0B1D}"/>
</file>

<file path=customXml/itemProps3.xml><?xml version="1.0" encoding="utf-8"?>
<ds:datastoreItem xmlns:ds="http://schemas.openxmlformats.org/officeDocument/2006/customXml" ds:itemID="{B89DA39E-DEF6-4B50-A6F9-6F45C6940FF5}"/>
</file>

<file path=customXml/itemProps4.xml><?xml version="1.0" encoding="utf-8"?>
<ds:datastoreItem xmlns:ds="http://schemas.openxmlformats.org/officeDocument/2006/customXml" ds:itemID="{976AB627-ACC9-4CA2-B2B7-2787E453F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Exh. DJG-3 Sum Accrual Adj</vt:lpstr>
      <vt:lpstr>Exh. DJG-4 Parameter Comp</vt:lpstr>
      <vt:lpstr>Exh. DJG-5 Detail Rate Comp</vt:lpstr>
      <vt:lpstr>Exh. DJG-6 Rate Development</vt:lpstr>
      <vt:lpstr>Exh. DJG-7 Acct. 376.20</vt:lpstr>
      <vt:lpstr>Exh. DJG-8 Acct. 376.40</vt:lpstr>
      <vt:lpstr>Exh. DJG-9 Acct. 378.00</vt:lpstr>
      <vt:lpstr>Exh. DJG-10 Acct. 380.20,30</vt:lpstr>
      <vt:lpstr>Exh. DJG-11 Acct. 381.00</vt:lpstr>
      <vt:lpstr>Exh. DJG-12 Acct. 382.00</vt:lpstr>
      <vt:lpstr>'Exh. DJG-10 Acct. 380.20,30'!Print_Area</vt:lpstr>
      <vt:lpstr>'Exh. DJG-11 Acct. 381.00'!Print_Area</vt:lpstr>
      <vt:lpstr>'Exh. DJG-12 Acct. 382.00'!Print_Area</vt:lpstr>
      <vt:lpstr>'Exh. DJG-3 Sum Accrual Adj'!Print_Area</vt:lpstr>
      <vt:lpstr>'Exh. DJG-4 Parameter Comp'!Print_Area</vt:lpstr>
      <vt:lpstr>'Exh. DJG-7 Acct. 376.20'!Print_Area</vt:lpstr>
      <vt:lpstr>'Exh. DJG-8 Acct. 376.40'!Print_Area</vt:lpstr>
      <vt:lpstr>'Exh. DJG-9 Acct. 378.00'!Print_Area</vt:lpstr>
      <vt:lpstr>'Exh. DJG-10 Acct. 380.20,30'!Print_Titles</vt:lpstr>
      <vt:lpstr>'Exh. DJG-11 Acct. 381.00'!Print_Titles</vt:lpstr>
      <vt:lpstr>'Exh. DJG-12 Acct. 382.00'!Print_Titles</vt:lpstr>
      <vt:lpstr>'Exh. DJG-4 Parameter Comp'!Print_Titles</vt:lpstr>
      <vt:lpstr>'Exh. DJG-5 Detail Rate Comp'!Print_Titles</vt:lpstr>
      <vt:lpstr>'Exh. DJG-6 Rate Development'!Print_Titles</vt:lpstr>
      <vt:lpstr>'Exh. DJG-7 Acct. 376.20'!Print_Titles</vt:lpstr>
      <vt:lpstr>'Exh. DJG-8 Acct. 376.40'!Print_Titles</vt:lpstr>
      <vt:lpstr>'Exh. DJG-9 Acct. 378.00'!Print_Titles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Hartman, Brice C (ATG)</cp:lastModifiedBy>
  <cp:lastPrinted>2024-02-27T19:13:48Z</cp:lastPrinted>
  <dcterms:created xsi:type="dcterms:W3CDTF">2017-09-27T16:13:28Z</dcterms:created>
  <dcterms:modified xsi:type="dcterms:W3CDTF">2024-08-13T14:57:01Z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