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111" documentId="13_ncr:1_{8C82D3C2-6948-47FB-874F-F2C86A3B7EF8}" xr6:coauthVersionLast="47" xr6:coauthVersionMax="47" xr10:uidLastSave="{91C29EAF-8CC3-4AB2-AE01-09AD96BC7F1F}"/>
  <bookViews>
    <workbookView xWindow="28680" yWindow="-120" windowWidth="29040" windowHeight="15840" xr2:uid="{00000000-000D-0000-FFFF-FFFF00000000}"/>
  </bookViews>
  <sheets>
    <sheet name="Chart" sheetId="8" r:id="rId1"/>
    <sheet name="FigHH_ES" sheetId="1" r:id="rId2"/>
    <sheet name="Fig PVMC_ES" sheetId="2" r:id="rId3"/>
    <sheet name="Sep 2022" sheetId="10" r:id="rId4"/>
    <sheet name="March 2021" sheetId="9" r:id="rId5"/>
  </sheets>
  <externalReferences>
    <externalReference r:id="rId6"/>
    <externalReference r:id="rId7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  <c r="A388" i="10"/>
  <c r="I388" i="10" s="1"/>
  <c r="I387" i="10"/>
  <c r="H387" i="10"/>
  <c r="F387" i="10"/>
  <c r="D23" i="2"/>
  <c r="D22" i="2"/>
  <c r="D23" i="1"/>
  <c r="D22" i="1"/>
  <c r="I316" i="9"/>
  <c r="H316" i="9"/>
  <c r="F317" i="9"/>
  <c r="F316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M3" i="10"/>
  <c r="F388" i="10" l="1"/>
  <c r="H388" i="10"/>
  <c r="A389" i="10"/>
  <c r="A390" i="10" l="1"/>
  <c r="I389" i="10"/>
  <c r="F389" i="10"/>
  <c r="H389" i="10"/>
  <c r="A391" i="10" l="1"/>
  <c r="F390" i="10"/>
  <c r="H390" i="10"/>
  <c r="I390" i="10"/>
  <c r="A392" i="10" l="1"/>
  <c r="I391" i="10"/>
  <c r="H391" i="10"/>
  <c r="F391" i="10"/>
  <c r="A393" i="10" l="1"/>
  <c r="H392" i="10"/>
  <c r="F392" i="10"/>
  <c r="I392" i="10"/>
  <c r="A394" i="10" l="1"/>
  <c r="I393" i="10"/>
  <c r="H393" i="10"/>
  <c r="F393" i="10"/>
  <c r="A395" i="10" l="1"/>
  <c r="I394" i="10"/>
  <c r="H394" i="10"/>
  <c r="F394" i="10"/>
  <c r="A396" i="10" l="1"/>
  <c r="F395" i="10"/>
  <c r="H395" i="10"/>
  <c r="I395" i="10"/>
  <c r="A397" i="10" l="1"/>
  <c r="F396" i="10"/>
  <c r="I396" i="10"/>
  <c r="H396" i="10"/>
  <c r="A398" i="10" l="1"/>
  <c r="I397" i="10"/>
  <c r="H397" i="10"/>
  <c r="F397" i="10"/>
  <c r="A399" i="10" l="1"/>
  <c r="I398" i="10"/>
  <c r="H398" i="10"/>
  <c r="F398" i="10"/>
  <c r="I399" i="10" l="1"/>
  <c r="H399" i="10"/>
  <c r="F399" i="10"/>
  <c r="A400" i="10"/>
  <c r="H400" i="10" l="1"/>
  <c r="A401" i="10"/>
  <c r="F400" i="10"/>
  <c r="I400" i="10"/>
  <c r="A402" i="10" l="1"/>
  <c r="H401" i="10"/>
  <c r="I401" i="10"/>
  <c r="F401" i="10"/>
  <c r="A403" i="10" l="1"/>
  <c r="I402" i="10"/>
  <c r="F402" i="10"/>
  <c r="H402" i="10"/>
  <c r="A404" i="10" l="1"/>
  <c r="F403" i="10"/>
  <c r="I403" i="10"/>
  <c r="H403" i="10"/>
  <c r="A405" i="10" l="1"/>
  <c r="I404" i="10"/>
  <c r="H404" i="10"/>
  <c r="F404" i="10"/>
  <c r="I405" i="10" l="1"/>
  <c r="F405" i="10"/>
  <c r="H405" i="10"/>
  <c r="A406" i="10"/>
  <c r="F406" i="10" l="1"/>
  <c r="I406" i="10"/>
  <c r="H406" i="10"/>
  <c r="L2" i="9" l="1"/>
  <c r="X245" i="2" l="1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Z28" i="2" s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T14" i="1" l="1"/>
  <c r="T8" i="1"/>
  <c r="T28" i="1"/>
  <c r="D21" i="1" s="1"/>
  <c r="T27" i="1"/>
  <c r="D20" i="1" s="1"/>
  <c r="Z7" i="2"/>
  <c r="Z11" i="2"/>
  <c r="Z15" i="2"/>
  <c r="Z19" i="2"/>
  <c r="Z23" i="2"/>
  <c r="Z8" i="2"/>
  <c r="Z12" i="2"/>
  <c r="Z16" i="2"/>
  <c r="Z20" i="2"/>
  <c r="Z26" i="2"/>
  <c r="Z9" i="2"/>
  <c r="Z13" i="2"/>
  <c r="Z17" i="2"/>
  <c r="Z21" i="2"/>
  <c r="Z27" i="2"/>
  <c r="Z10" i="2"/>
  <c r="Z14" i="2"/>
  <c r="Z18" i="2"/>
  <c r="Z22" i="2"/>
  <c r="T11" i="1"/>
  <c r="T10" i="1"/>
  <c r="T9" i="1"/>
  <c r="T23" i="1"/>
  <c r="T19" i="1"/>
  <c r="T15" i="1"/>
  <c r="T22" i="1"/>
  <c r="T18" i="1"/>
  <c r="T7" i="1"/>
  <c r="T21" i="1"/>
  <c r="T17" i="1"/>
  <c r="T13" i="1"/>
  <c r="T26" i="1"/>
  <c r="T20" i="1"/>
  <c r="T16" i="1"/>
  <c r="T12" i="1"/>
  <c r="D9" i="1" l="1"/>
  <c r="D7" i="1"/>
  <c r="D12" i="1"/>
  <c r="D10" i="1"/>
  <c r="D11" i="1"/>
  <c r="D16" i="1"/>
  <c r="D14" i="1"/>
  <c r="D6" i="1"/>
  <c r="D8" i="1"/>
  <c r="D13" i="1"/>
  <c r="D18" i="1"/>
  <c r="D15" i="1"/>
  <c r="D17" i="1"/>
  <c r="D4" i="1"/>
  <c r="D19" i="1"/>
  <c r="D5" i="1"/>
</calcChain>
</file>

<file path=xl/sharedStrings.xml><?xml version="1.0" encoding="utf-8"?>
<sst xmlns="http://schemas.openxmlformats.org/spreadsheetml/2006/main" count="99" uniqueCount="43">
  <si>
    <t>2021 IRP</t>
  </si>
  <si>
    <t>2019 IRP</t>
  </si>
  <si>
    <t>2021 IRP (Mar 2021)</t>
  </si>
  <si>
    <t>2023 IRP (Sept 2022)</t>
  </si>
  <si>
    <t>Year</t>
  </si>
  <si>
    <t>Month</t>
  </si>
  <si>
    <t>CASE</t>
  </si>
  <si>
    <t>OFPC</t>
  </si>
  <si>
    <t>(Med)</t>
  </si>
  <si>
    <t>PV/MC</t>
  </si>
  <si>
    <t>Med/Med</t>
  </si>
  <si>
    <t>(mgetrate)</t>
  </si>
  <si>
    <t>2023 IRP</t>
  </si>
  <si>
    <t>PV</t>
  </si>
  <si>
    <t>MidC</t>
  </si>
  <si>
    <t>PV Flat</t>
  </si>
  <si>
    <t>Mid-C Flat</t>
  </si>
  <si>
    <t>PV HLH</t>
  </si>
  <si>
    <t>PV LLH</t>
  </si>
  <si>
    <t>MC HLH</t>
  </si>
  <si>
    <t>MC LLH</t>
  </si>
  <si>
    <t>Average</t>
  </si>
  <si>
    <t>Historical data based on vendor data; subject to special notification</t>
  </si>
  <si>
    <t>GREY = Calculated prices derived from OFPC</t>
  </si>
  <si>
    <t>Henry Hub</t>
  </si>
  <si>
    <t>Data Type:</t>
  </si>
  <si>
    <t>Endur</t>
  </si>
  <si>
    <t>Source</t>
  </si>
  <si>
    <t>Endur Price V9 09.30.2022 with historic_and repower prices_Med Gas_Med Carbon unlinked.xlsm</t>
  </si>
  <si>
    <t>Quote Date</t>
  </si>
  <si>
    <t>Commodity:</t>
  </si>
  <si>
    <t>NG</t>
  </si>
  <si>
    <t>POD:</t>
  </si>
  <si>
    <t>HENRYHUB</t>
  </si>
  <si>
    <t>Henry Hub Gas</t>
  </si>
  <si>
    <t>Fwd Price</t>
  </si>
  <si>
    <t>Start</t>
  </si>
  <si>
    <t>End</t>
  </si>
  <si>
    <t>Peak Type:</t>
  </si>
  <si>
    <t>Flat</t>
  </si>
  <si>
    <t/>
  </si>
  <si>
    <t>Endur Price V9 03.31.2021 East-West with historic_and repower prices(Mead_Mona)v1 MM.xlsx</t>
  </si>
  <si>
    <t xml:space="preserve">  (Wednesday)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</si>
</sst>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m/dd/yy"/>
    <numFmt numFmtId="166" formatCode="0.000"/>
    <numFmt numFmtId="167" formatCode="ddd\,\ m/d/yyyy"/>
    <numFmt numFmtId="168" formatCode="mmm\ yyyy&quot;   &quot;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7"/>
      <color rgb="FFFF000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i/>
      <sz val="8"/>
      <name val="Arial"/>
      <family val="2"/>
    </font>
    <font>
      <sz val="10"/>
      <color indexed="48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5">
    <xf numFmtId="0" fontId="0" fillId="0" borderId="0" xfId="0"/>
    <xf numFmtId="2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17" fontId="0" fillId="0" borderId="0" xfId="0" applyNumberFormat="1"/>
    <xf numFmtId="4" fontId="3" fillId="0" borderId="1" xfId="1" applyNumberFormat="1" applyFont="1" applyFill="1" applyBorder="1"/>
    <xf numFmtId="165" fontId="3" fillId="0" borderId="0" xfId="2" applyNumberFormat="1" applyFont="1" applyFill="1" applyAlignment="1">
      <alignment horizontal="center"/>
    </xf>
    <xf numFmtId="166" fontId="0" fillId="0" borderId="0" xfId="0" applyNumberFormat="1"/>
    <xf numFmtId="4" fontId="3" fillId="0" borderId="0" xfId="1" applyNumberFormat="1" applyFont="1" applyFill="1" applyBorder="1"/>
    <xf numFmtId="4" fontId="5" fillId="2" borderId="2" xfId="1" applyNumberFormat="1" applyFont="1" applyFill="1" applyBorder="1" applyAlignment="1">
      <alignment horizontal="centerContinuous" wrapText="1"/>
    </xf>
    <xf numFmtId="4" fontId="5" fillId="2" borderId="3" xfId="1" applyNumberFormat="1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14" fontId="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168" fontId="3" fillId="0" borderId="0" xfId="3" applyNumberFormat="1" applyFont="1" applyFill="1" applyBorder="1" applyAlignment="1">
      <alignment horizontal="right"/>
    </xf>
    <xf numFmtId="168" fontId="3" fillId="0" borderId="0" xfId="3" applyNumberFormat="1" applyFont="1" applyFill="1" applyAlignment="1">
      <alignment horizontal="right"/>
    </xf>
    <xf numFmtId="165" fontId="4" fillId="4" borderId="6" xfId="2" applyNumberFormat="1" applyFont="1" applyFill="1" applyBorder="1" applyAlignment="1">
      <alignment horizontal="center"/>
    </xf>
    <xf numFmtId="165" fontId="3" fillId="4" borderId="0" xfId="2" applyNumberFormat="1" applyFont="1" applyFill="1" applyAlignment="1">
      <alignment horizontal="center"/>
    </xf>
    <xf numFmtId="168" fontId="3" fillId="4" borderId="0" xfId="3" applyNumberFormat="1" applyFont="1" applyFill="1" applyAlignment="1">
      <alignment horizontal="right"/>
    </xf>
    <xf numFmtId="165" fontId="3" fillId="5" borderId="0" xfId="2" applyNumberFormat="1" applyFont="1" applyFill="1" applyAlignment="1">
      <alignment horizontal="center"/>
    </xf>
    <xf numFmtId="168" fontId="3" fillId="5" borderId="0" xfId="3" applyNumberFormat="1" applyFont="1" applyFill="1" applyAlignment="1">
      <alignment horizontal="right"/>
    </xf>
    <xf numFmtId="0" fontId="13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4" fontId="3" fillId="2" borderId="7" xfId="1" applyNumberFormat="1" applyFont="1" applyFill="1" applyBorder="1"/>
    <xf numFmtId="4" fontId="5" fillId="6" borderId="7" xfId="1" applyNumberFormat="1" applyFont="1" applyFill="1" applyBorder="1"/>
    <xf numFmtId="4" fontId="3" fillId="6" borderId="7" xfId="0" applyNumberFormat="1" applyFont="1" applyFill="1" applyBorder="1"/>
    <xf numFmtId="0" fontId="4" fillId="0" borderId="0" xfId="0" applyFont="1" applyAlignment="1">
      <alignment wrapText="1"/>
    </xf>
    <xf numFmtId="4" fontId="3" fillId="0" borderId="10" xfId="1" applyNumberFormat="1" applyFont="1" applyFill="1" applyBorder="1"/>
    <xf numFmtId="9" fontId="3" fillId="0" borderId="0" xfId="2" applyFont="1" applyFill="1" applyBorder="1"/>
    <xf numFmtId="4" fontId="3" fillId="0" borderId="0" xfId="1" applyNumberFormat="1" applyFont="1" applyFill="1" applyBorder="1" applyAlignment="1">
      <alignment horizontal="center"/>
    </xf>
    <xf numFmtId="4" fontId="3" fillId="3" borderId="0" xfId="1" applyNumberFormat="1" applyFont="1" applyFill="1" applyBorder="1"/>
    <xf numFmtId="4" fontId="3" fillId="6" borderId="7" xfId="1" applyNumberFormat="1" applyFont="1" applyFill="1" applyBorder="1"/>
    <xf numFmtId="1" fontId="3" fillId="0" borderId="0" xfId="0" applyNumberFormat="1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4" fontId="3" fillId="0" borderId="11" xfId="1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/>
              <a:t>Average of MidC/Palo Verde Flat Power Prices (Nom $/MWh)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67336942922704"/>
          <c:y val="0.17269077754965442"/>
          <c:w val="0.81232174103237098"/>
          <c:h val="0.58048652121609801"/>
        </c:manualLayout>
      </c:layout>
      <c:lineChart>
        <c:grouping val="standard"/>
        <c:varyColors val="0"/>
        <c:ser>
          <c:idx val="0"/>
          <c:order val="0"/>
          <c:tx>
            <c:strRef>
              <c:f>'Fig PVMC_ES'!$E$3</c:f>
              <c:strCache>
                <c:ptCount val="1"/>
                <c:pt idx="0">
                  <c:v>2023 IRP (Sept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'Fig PVMC_ES'!$C$4:$C$21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'Fig PVMC_ES'!$E$4:$E$21</c:f>
              <c:numCache>
                <c:formatCode>0.00</c:formatCode>
                <c:ptCount val="18"/>
                <c:pt idx="0">
                  <c:v>90.331006350654221</c:v>
                </c:pt>
                <c:pt idx="1">
                  <c:v>75.556724250340864</c:v>
                </c:pt>
                <c:pt idx="2">
                  <c:v>78.425340555723025</c:v>
                </c:pt>
                <c:pt idx="3">
                  <c:v>72.157816357191862</c:v>
                </c:pt>
                <c:pt idx="4">
                  <c:v>73.612913110647654</c:v>
                </c:pt>
                <c:pt idx="5">
                  <c:v>69.494806177670057</c:v>
                </c:pt>
                <c:pt idx="6">
                  <c:v>68.167391202981165</c:v>
                </c:pt>
                <c:pt idx="7">
                  <c:v>63.565412002771019</c:v>
                </c:pt>
                <c:pt idx="8">
                  <c:v>62.374834370321047</c:v>
                </c:pt>
                <c:pt idx="9">
                  <c:v>62.14401686406795</c:v>
                </c:pt>
                <c:pt idx="10">
                  <c:v>61.287312748673969</c:v>
                </c:pt>
                <c:pt idx="11">
                  <c:v>59.245067428225617</c:v>
                </c:pt>
                <c:pt idx="12">
                  <c:v>63.408269054307134</c:v>
                </c:pt>
                <c:pt idx="13">
                  <c:v>64.11604224122992</c:v>
                </c:pt>
                <c:pt idx="14">
                  <c:v>68.546212584121761</c:v>
                </c:pt>
                <c:pt idx="15">
                  <c:v>69.218193767959548</c:v>
                </c:pt>
                <c:pt idx="16">
                  <c:v>69.022926219657251</c:v>
                </c:pt>
                <c:pt idx="17">
                  <c:v>70.102662992040223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2-44A3-A8C9-038A13BBDE8D}"/>
            </c:ext>
          </c:extLst>
        </c:ser>
        <c:ser>
          <c:idx val="1"/>
          <c:order val="1"/>
          <c:tx>
            <c:strRef>
              <c:f>'Fig PVMC_ES'!$D$3</c:f>
              <c:strCache>
                <c:ptCount val="1"/>
                <c:pt idx="0">
                  <c:v>2021 IRP (Mar 2021)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PVMC_ES'!$C$4:$C$21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'Fig PVMC_ES'!$D$4:$D$21</c:f>
              <c:numCache>
                <c:formatCode>0.00</c:formatCode>
                <c:ptCount val="18"/>
                <c:pt idx="0">
                  <c:v>30.589461623096412</c:v>
                </c:pt>
                <c:pt idx="1">
                  <c:v>33.584436687519435</c:v>
                </c:pt>
                <c:pt idx="2">
                  <c:v>38.715474869192981</c:v>
                </c:pt>
                <c:pt idx="3">
                  <c:v>42.142830204727055</c:v>
                </c:pt>
                <c:pt idx="4">
                  <c:v>47.471786007704338</c:v>
                </c:pt>
                <c:pt idx="5">
                  <c:v>50.510667568616419</c:v>
                </c:pt>
                <c:pt idx="6">
                  <c:v>56.963247158162801</c:v>
                </c:pt>
                <c:pt idx="7">
                  <c:v>58.504602960207166</c:v>
                </c:pt>
                <c:pt idx="8">
                  <c:v>61.997045917088563</c:v>
                </c:pt>
                <c:pt idx="9">
                  <c:v>62.407547987990263</c:v>
                </c:pt>
                <c:pt idx="10">
                  <c:v>62.298795002588953</c:v>
                </c:pt>
                <c:pt idx="11">
                  <c:v>62.384172327081366</c:v>
                </c:pt>
                <c:pt idx="12">
                  <c:v>65.008099071065075</c:v>
                </c:pt>
                <c:pt idx="13">
                  <c:v>67.272233798214344</c:v>
                </c:pt>
                <c:pt idx="14">
                  <c:v>69.668716275970681</c:v>
                </c:pt>
                <c:pt idx="15">
                  <c:v>72.370871492092832</c:v>
                </c:pt>
                <c:pt idx="16">
                  <c:v>73.203964856247367</c:v>
                </c:pt>
                <c:pt idx="17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32-44A3-A8C9-038A13BBD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39344"/>
        <c:axId val="414640520"/>
      </c:lineChart>
      <c:catAx>
        <c:axId val="4146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4640520"/>
        <c:crosses val="autoZero"/>
        <c:auto val="1"/>
        <c:lblAlgn val="ctr"/>
        <c:lblOffset val="100"/>
        <c:noMultiLvlLbl val="0"/>
      </c:catAx>
      <c:valAx>
        <c:axId val="41464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46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742035973137546E-3"/>
          <c:y val="0.84046760667700626"/>
          <c:w val="0.98825153105861763"/>
          <c:h val="0.11689924176144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/>
              <a:t>Henry Hub Natural Gas Prices </a:t>
            </a:r>
          </a:p>
          <a:p>
            <a:pPr>
              <a:defRPr/>
            </a:pPr>
            <a:r>
              <a:rPr lang="en-US"/>
              <a:t>(Nom $/MMBtu)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50802407495323"/>
          <c:y val="0.17798488436864571"/>
          <c:w val="0.82498840769903758"/>
          <c:h val="0.575857294743646"/>
        </c:manualLayout>
      </c:layout>
      <c:lineChart>
        <c:grouping val="standard"/>
        <c:varyColors val="0"/>
        <c:ser>
          <c:idx val="0"/>
          <c:order val="0"/>
          <c:tx>
            <c:strRef>
              <c:f>FigHH_ES!$E$3</c:f>
              <c:strCache>
                <c:ptCount val="1"/>
                <c:pt idx="0">
                  <c:v>2023 IRP (Sept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FigHH_ES!$C$4:$C$21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FigHH_ES!$E$4:$E$21</c:f>
              <c:numCache>
                <c:formatCode>0.00</c:formatCode>
                <c:ptCount val="18"/>
                <c:pt idx="0">
                  <c:v>5.4362500000000002</c:v>
                </c:pt>
                <c:pt idx="1">
                  <c:v>4.7397499999999999</c:v>
                </c:pt>
                <c:pt idx="2">
                  <c:v>4.9747645624524743</c:v>
                </c:pt>
                <c:pt idx="3">
                  <c:v>5.0881481288322616</c:v>
                </c:pt>
                <c:pt idx="4">
                  <c:v>4.9939079815424146</c:v>
                </c:pt>
                <c:pt idx="5">
                  <c:v>5.0487252074797269</c:v>
                </c:pt>
                <c:pt idx="6">
                  <c:v>5.1524074777299127</c:v>
                </c:pt>
                <c:pt idx="7">
                  <c:v>5.3665495242576808</c:v>
                </c:pt>
                <c:pt idx="8">
                  <c:v>5.4948670733643823</c:v>
                </c:pt>
                <c:pt idx="9">
                  <c:v>5.7442977305662026</c:v>
                </c:pt>
                <c:pt idx="10">
                  <c:v>6.0326091047130532</c:v>
                </c:pt>
                <c:pt idx="11">
                  <c:v>6.1173085579028017</c:v>
                </c:pt>
                <c:pt idx="12">
                  <c:v>6.2273552800405403</c:v>
                </c:pt>
                <c:pt idx="13">
                  <c:v>6.1859629073152496</c:v>
                </c:pt>
                <c:pt idx="14">
                  <c:v>6.4745221042921841</c:v>
                </c:pt>
                <c:pt idx="15">
                  <c:v>6.8057217249418231</c:v>
                </c:pt>
                <c:pt idx="16">
                  <c:v>7.1514713756963326</c:v>
                </c:pt>
                <c:pt idx="17">
                  <c:v>7.3179623150813526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7-42AD-9A15-20F37593FD66}"/>
            </c:ext>
          </c:extLst>
        </c:ser>
        <c:ser>
          <c:idx val="1"/>
          <c:order val="1"/>
          <c:tx>
            <c:strRef>
              <c:f>FigHH_ES!$D$3</c:f>
              <c:strCache>
                <c:ptCount val="1"/>
                <c:pt idx="0">
                  <c:v>2021 IRP (Mar 2021)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FigHH_ES!$C$4:$C$21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FigHH_ES!$D$4:$D$21</c:f>
              <c:numCache>
                <c:formatCode>0.00</c:formatCode>
                <c:ptCount val="18"/>
                <c:pt idx="0">
                  <c:v>2.8020552337987099</c:v>
                </c:pt>
                <c:pt idx="1">
                  <c:v>3.2593422477890761</c:v>
                </c:pt>
                <c:pt idx="2">
                  <c:v>3.489464495933039</c:v>
                </c:pt>
                <c:pt idx="3">
                  <c:v>3.5466357732868499</c:v>
                </c:pt>
                <c:pt idx="4">
                  <c:v>3.6297986375439089</c:v>
                </c:pt>
                <c:pt idx="5">
                  <c:v>3.782280997289174</c:v>
                </c:pt>
                <c:pt idx="6">
                  <c:v>4.1419538305284114</c:v>
                </c:pt>
                <c:pt idx="7">
                  <c:v>4.4060463762968132</c:v>
                </c:pt>
                <c:pt idx="8">
                  <c:v>4.5544883454905243</c:v>
                </c:pt>
                <c:pt idx="9">
                  <c:v>4.6011709452067509</c:v>
                </c:pt>
                <c:pt idx="10">
                  <c:v>4.772723948267994</c:v>
                </c:pt>
                <c:pt idx="11">
                  <c:v>4.8549118725296951</c:v>
                </c:pt>
                <c:pt idx="12">
                  <c:v>5.0178173985025216</c:v>
                </c:pt>
                <c:pt idx="13">
                  <c:v>5.1739025330473831</c:v>
                </c:pt>
                <c:pt idx="14">
                  <c:v>5.3012244647214777</c:v>
                </c:pt>
                <c:pt idx="15">
                  <c:v>5.4756530583923251</c:v>
                </c:pt>
                <c:pt idx="16">
                  <c:v>5.8164248423147278</c:v>
                </c:pt>
                <c:pt idx="17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7-42AD-9A15-20F37593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82488"/>
        <c:axId val="496184056"/>
      </c:lineChart>
      <c:catAx>
        <c:axId val="49618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6184056"/>
        <c:crosses val="autoZero"/>
        <c:auto val="1"/>
        <c:lblAlgn val="ctr"/>
        <c:lblOffset val="100"/>
        <c:noMultiLvlLbl val="0"/>
      </c:catAx>
      <c:valAx>
        <c:axId val="496184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6182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429790026246717E-2"/>
          <c:y val="0.82291557305336838"/>
          <c:w val="0.97714041994750633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Henry Hub Natural Gas Prices (Nom $/MMBtu)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50802407495323"/>
          <c:y val="0.12283964193092516"/>
          <c:w val="0.82498840769903758"/>
          <c:h val="0.6310024788568096"/>
        </c:manualLayout>
      </c:layout>
      <c:lineChart>
        <c:grouping val="standard"/>
        <c:varyColors val="0"/>
        <c:ser>
          <c:idx val="0"/>
          <c:order val="0"/>
          <c:tx>
            <c:strRef>
              <c:f>FigHH_ES!$E$3</c:f>
              <c:strCache>
                <c:ptCount val="1"/>
                <c:pt idx="0">
                  <c:v>2023 IRP (Sept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FigHH_ES!$C$4:$C$21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FigHH_ES!$E$4:$E$21</c:f>
              <c:numCache>
                <c:formatCode>0.00</c:formatCode>
                <c:ptCount val="18"/>
                <c:pt idx="0">
                  <c:v>5.4362500000000002</c:v>
                </c:pt>
                <c:pt idx="1">
                  <c:v>4.7397499999999999</c:v>
                </c:pt>
                <c:pt idx="2">
                  <c:v>4.9747645624524743</c:v>
                </c:pt>
                <c:pt idx="3">
                  <c:v>5.0881481288322616</c:v>
                </c:pt>
                <c:pt idx="4">
                  <c:v>4.9939079815424146</c:v>
                </c:pt>
                <c:pt idx="5">
                  <c:v>5.0487252074797269</c:v>
                </c:pt>
                <c:pt idx="6">
                  <c:v>5.1524074777299127</c:v>
                </c:pt>
                <c:pt idx="7">
                  <c:v>5.3665495242576808</c:v>
                </c:pt>
                <c:pt idx="8">
                  <c:v>5.4948670733643823</c:v>
                </c:pt>
                <c:pt idx="9">
                  <c:v>5.7442977305662026</c:v>
                </c:pt>
                <c:pt idx="10">
                  <c:v>6.0326091047130532</c:v>
                </c:pt>
                <c:pt idx="11">
                  <c:v>6.1173085579028017</c:v>
                </c:pt>
                <c:pt idx="12">
                  <c:v>6.2273552800405403</c:v>
                </c:pt>
                <c:pt idx="13">
                  <c:v>6.1859629073152496</c:v>
                </c:pt>
                <c:pt idx="14">
                  <c:v>6.4745221042921841</c:v>
                </c:pt>
                <c:pt idx="15">
                  <c:v>6.8057217249418231</c:v>
                </c:pt>
                <c:pt idx="16">
                  <c:v>7.1514713756963326</c:v>
                </c:pt>
                <c:pt idx="17">
                  <c:v>7.3179623150813526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A1-4D64-97ED-9EE9F8B02336}"/>
            </c:ext>
          </c:extLst>
        </c:ser>
        <c:ser>
          <c:idx val="1"/>
          <c:order val="1"/>
          <c:tx>
            <c:strRef>
              <c:f>FigHH_ES!$D$3</c:f>
              <c:strCache>
                <c:ptCount val="1"/>
                <c:pt idx="0">
                  <c:v>2021 IRP (Mar 2021)</c:v>
                </c:pt>
              </c:strCache>
            </c:strRef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FigHH_ES!$C$4:$C$21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FigHH_ES!$D$4:$D$21</c:f>
              <c:numCache>
                <c:formatCode>0.00</c:formatCode>
                <c:ptCount val="18"/>
                <c:pt idx="0">
                  <c:v>2.8020552337987099</c:v>
                </c:pt>
                <c:pt idx="1">
                  <c:v>3.2593422477890761</c:v>
                </c:pt>
                <c:pt idx="2">
                  <c:v>3.489464495933039</c:v>
                </c:pt>
                <c:pt idx="3">
                  <c:v>3.5466357732868499</c:v>
                </c:pt>
                <c:pt idx="4">
                  <c:v>3.6297986375439089</c:v>
                </c:pt>
                <c:pt idx="5">
                  <c:v>3.782280997289174</c:v>
                </c:pt>
                <c:pt idx="6">
                  <c:v>4.1419538305284114</c:v>
                </c:pt>
                <c:pt idx="7">
                  <c:v>4.4060463762968132</c:v>
                </c:pt>
                <c:pt idx="8">
                  <c:v>4.5544883454905243</c:v>
                </c:pt>
                <c:pt idx="9">
                  <c:v>4.6011709452067509</c:v>
                </c:pt>
                <c:pt idx="10">
                  <c:v>4.772723948267994</c:v>
                </c:pt>
                <c:pt idx="11">
                  <c:v>4.8549118725296951</c:v>
                </c:pt>
                <c:pt idx="12">
                  <c:v>5.0178173985025216</c:v>
                </c:pt>
                <c:pt idx="13">
                  <c:v>5.1739025330473831</c:v>
                </c:pt>
                <c:pt idx="14">
                  <c:v>5.3012244647214777</c:v>
                </c:pt>
                <c:pt idx="15">
                  <c:v>5.4756530583923251</c:v>
                </c:pt>
                <c:pt idx="16">
                  <c:v>5.8164248423147278</c:v>
                </c:pt>
                <c:pt idx="17">
                  <c:v>6.1566109399426781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1-4D64-97ED-9EE9F8B02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8288"/>
        <c:axId val="181450640"/>
      </c:lineChart>
      <c:catAx>
        <c:axId val="1814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50640"/>
        <c:crosses val="autoZero"/>
        <c:auto val="1"/>
        <c:lblAlgn val="ctr"/>
        <c:lblOffset val="100"/>
        <c:noMultiLvlLbl val="0"/>
      </c:catAx>
      <c:valAx>
        <c:axId val="181450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429790026246717E-2"/>
          <c:y val="0.82291557305336838"/>
          <c:w val="0.97714041994750633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of MidC/Palo Verde Flat Power Prices (Nom $/MWh)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67336942922704"/>
          <c:y val="0.17269077754965442"/>
          <c:w val="0.81232174103237098"/>
          <c:h val="0.62388923691067621"/>
        </c:manualLayout>
      </c:layout>
      <c:lineChart>
        <c:grouping val="standard"/>
        <c:varyColors val="0"/>
        <c:ser>
          <c:idx val="0"/>
          <c:order val="0"/>
          <c:tx>
            <c:strRef>
              <c:f>'Fig PVMC_ES'!$E$3</c:f>
              <c:strCache>
                <c:ptCount val="1"/>
                <c:pt idx="0">
                  <c:v>2023 IRP (Sept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'Fig PVMC_ES'!$C$4:$C$21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'Fig PVMC_ES'!$E$4:$E$21</c:f>
              <c:numCache>
                <c:formatCode>0.00</c:formatCode>
                <c:ptCount val="18"/>
                <c:pt idx="0">
                  <c:v>90.331006350654221</c:v>
                </c:pt>
                <c:pt idx="1">
                  <c:v>75.556724250340864</c:v>
                </c:pt>
                <c:pt idx="2">
                  <c:v>78.425340555723025</c:v>
                </c:pt>
                <c:pt idx="3">
                  <c:v>72.157816357191862</c:v>
                </c:pt>
                <c:pt idx="4">
                  <c:v>73.612913110647654</c:v>
                </c:pt>
                <c:pt idx="5">
                  <c:v>69.494806177670057</c:v>
                </c:pt>
                <c:pt idx="6">
                  <c:v>68.167391202981165</c:v>
                </c:pt>
                <c:pt idx="7">
                  <c:v>63.565412002771019</c:v>
                </c:pt>
                <c:pt idx="8">
                  <c:v>62.374834370321047</c:v>
                </c:pt>
                <c:pt idx="9">
                  <c:v>62.14401686406795</c:v>
                </c:pt>
                <c:pt idx="10">
                  <c:v>61.287312748673969</c:v>
                </c:pt>
                <c:pt idx="11">
                  <c:v>59.245067428225617</c:v>
                </c:pt>
                <c:pt idx="12">
                  <c:v>63.408269054307134</c:v>
                </c:pt>
                <c:pt idx="13">
                  <c:v>64.11604224122992</c:v>
                </c:pt>
                <c:pt idx="14">
                  <c:v>68.546212584121761</c:v>
                </c:pt>
                <c:pt idx="15">
                  <c:v>69.218193767959548</c:v>
                </c:pt>
                <c:pt idx="16">
                  <c:v>69.022926219657251</c:v>
                </c:pt>
                <c:pt idx="17">
                  <c:v>70.102662992040223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D-4456-B05A-F80E01AC3057}"/>
            </c:ext>
          </c:extLst>
        </c:ser>
        <c:ser>
          <c:idx val="1"/>
          <c:order val="1"/>
          <c:tx>
            <c:strRef>
              <c:f>'Fig PVMC_ES'!$D$3</c:f>
              <c:strCache>
                <c:ptCount val="1"/>
                <c:pt idx="0">
                  <c:v>2021 IRP (Mar 2021)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PVMC_ES'!$C$4:$C$21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'Fig PVMC_ES'!$D$4:$D$21</c:f>
              <c:numCache>
                <c:formatCode>0.00</c:formatCode>
                <c:ptCount val="18"/>
                <c:pt idx="0">
                  <c:v>30.589461623096412</c:v>
                </c:pt>
                <c:pt idx="1">
                  <c:v>33.584436687519435</c:v>
                </c:pt>
                <c:pt idx="2">
                  <c:v>38.715474869192981</c:v>
                </c:pt>
                <c:pt idx="3">
                  <c:v>42.142830204727055</c:v>
                </c:pt>
                <c:pt idx="4">
                  <c:v>47.471786007704338</c:v>
                </c:pt>
                <c:pt idx="5">
                  <c:v>50.510667568616419</c:v>
                </c:pt>
                <c:pt idx="6">
                  <c:v>56.963247158162801</c:v>
                </c:pt>
                <c:pt idx="7">
                  <c:v>58.504602960207166</c:v>
                </c:pt>
                <c:pt idx="8">
                  <c:v>61.997045917088563</c:v>
                </c:pt>
                <c:pt idx="9">
                  <c:v>62.407547987990263</c:v>
                </c:pt>
                <c:pt idx="10">
                  <c:v>62.298795002588953</c:v>
                </c:pt>
                <c:pt idx="11">
                  <c:v>62.384172327081366</c:v>
                </c:pt>
                <c:pt idx="12">
                  <c:v>65.008099071065075</c:v>
                </c:pt>
                <c:pt idx="13">
                  <c:v>67.272233798214344</c:v>
                </c:pt>
                <c:pt idx="14">
                  <c:v>69.668716275970681</c:v>
                </c:pt>
                <c:pt idx="15">
                  <c:v>72.370871492092832</c:v>
                </c:pt>
                <c:pt idx="16">
                  <c:v>73.203964856247367</c:v>
                </c:pt>
                <c:pt idx="17">
                  <c:v>77.326051469876518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D-4456-B05A-F80E01AC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7504"/>
        <c:axId val="181449072"/>
      </c:lineChart>
      <c:catAx>
        <c:axId val="18144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9072"/>
        <c:crosses val="autoZero"/>
        <c:auto val="1"/>
        <c:lblAlgn val="ctr"/>
        <c:lblOffset val="100"/>
        <c:noMultiLvlLbl val="0"/>
      </c:catAx>
      <c:valAx>
        <c:axId val="1814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44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741541688627661E-3"/>
          <c:y val="0.87992479450097394"/>
          <c:w val="0.98825153105861763"/>
          <c:h val="0.11689924176144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30595</xdr:colOff>
      <xdr:row>6</xdr:row>
      <xdr:rowOff>157884</xdr:rowOff>
    </xdr:from>
    <xdr:to>
      <xdr:col>16</xdr:col>
      <xdr:colOff>343777</xdr:colOff>
      <xdr:row>23</xdr:row>
      <xdr:rowOff>143845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323849</xdr:colOff>
      <xdr:row>6</xdr:row>
      <xdr:rowOff>162790</xdr:rowOff>
    </xdr:from>
    <xdr:to>
      <xdr:col>24</xdr:col>
      <xdr:colOff>28193</xdr:colOff>
      <xdr:row>23</xdr:row>
      <xdr:rowOff>142978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114300</xdr:rowOff>
    </xdr:from>
    <xdr:to>
      <xdr:col>14</xdr:col>
      <xdr:colOff>142875</xdr:colOff>
      <xdr:row>18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133350</xdr:colOff>
      <xdr:row>23</xdr:row>
      <xdr:rowOff>104775</xdr:rowOff>
    </xdr:from>
    <xdr:to>
      <xdr:col>3</xdr:col>
      <xdr:colOff>581025</xdr:colOff>
      <xdr:row>25</xdr:row>
      <xdr:rowOff>66673</xdr:rowOff>
    </xdr:to>
    <xdr:pic>
      <xdr:nvPicPr>
        <xdr:cNvPr id="3" name="Picture 2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076825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23</xdr:row>
      <xdr:rowOff>47625</xdr:rowOff>
    </xdr:from>
    <xdr:to>
      <xdr:col>4</xdr:col>
      <xdr:colOff>561975</xdr:colOff>
      <xdr:row>25</xdr:row>
      <xdr:rowOff>47623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019675"/>
          <a:ext cx="447675" cy="380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152400</xdr:rowOff>
    </xdr:from>
    <xdr:to>
      <xdr:col>12</xdr:col>
      <xdr:colOff>542925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114300</xdr:colOff>
      <xdr:row>23</xdr:row>
      <xdr:rowOff>28575</xdr:rowOff>
    </xdr:from>
    <xdr:to>
      <xdr:col>4</xdr:col>
      <xdr:colOff>561975</xdr:colOff>
      <xdr:row>24</xdr:row>
      <xdr:rowOff>180973</xdr:rowOff>
    </xdr:to>
    <xdr:pic>
      <xdr:nvPicPr>
        <xdr:cNvPr id="4" name="Picture 3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9149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23</xdr:row>
      <xdr:rowOff>66675</xdr:rowOff>
    </xdr:from>
    <xdr:to>
      <xdr:col>3</xdr:col>
      <xdr:colOff>581025</xdr:colOff>
      <xdr:row>25</xdr:row>
      <xdr:rowOff>28573</xdr:rowOff>
    </xdr:to>
    <xdr:pic>
      <xdr:nvPicPr>
        <xdr:cNvPr id="6" name="Picture 5" descr="C:\Users\P26804\AppData\Local\Microsoft\Windows\Temporary Internet Files\Content.IE5\KU7RXWLA\Bueno-verde[1]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572000"/>
          <a:ext cx="447675" cy="34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%20IRP\3%20-%20Assumptions\9%20-%20Prices\September%202022\MM\Received\Endur%20Price%20V9%2009.30.2022%20with%20historic_and%20repower%20prices_Med%20Gas_Med%20Carbon%20unlink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%20IRP\3%20-%20Assumptions\9%20-%20Prices\March%202021%20Price%20Scenario\RFP%20Sensitivities\MedGasMedCO2\Received\Endur%20Price%20V9%2003.31.2021%20East-West%20with%20historic_and%20repower%20prices(Mead_Mona)v1%20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iemens 0922 MM"/>
      <sheetName val="OFPC values"/>
      <sheetName val="Power Chart"/>
      <sheetName val="NG Chart"/>
    </sheetNames>
    <sheetDataSet>
      <sheetData sheetId="0">
        <row r="1">
          <cell r="BX1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>
        <row r="1">
          <cell r="BW1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abSelected="1" topLeftCell="H6" zoomScaleNormal="100" workbookViewId="0">
      <selection activeCell="O38" sqref="O38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Z296"/>
  <sheetViews>
    <sheetView topLeftCell="A4" workbookViewId="0">
      <selection activeCell="E4" sqref="E4:E23"/>
    </sheetView>
  </sheetViews>
  <sheetFormatPr defaultRowHeight="15" x14ac:dyDescent="0.25"/>
  <cols>
    <col min="6" max="6" width="9.5703125" bestFit="1" customWidth="1"/>
  </cols>
  <sheetData>
    <row r="1" spans="2:26" x14ac:dyDescent="0.25">
      <c r="D1" s="2"/>
      <c r="Q1" t="s">
        <v>0</v>
      </c>
      <c r="W1" t="s">
        <v>1</v>
      </c>
    </row>
    <row r="2" spans="2:26" ht="36.75" x14ac:dyDescent="0.25">
      <c r="D2" s="2" t="s">
        <v>2</v>
      </c>
      <c r="E2" s="2" t="s">
        <v>3</v>
      </c>
    </row>
    <row r="3" spans="2:26" ht="36.75" x14ac:dyDescent="0.25">
      <c r="D3" s="2" t="s">
        <v>2</v>
      </c>
      <c r="E3" s="2" t="s">
        <v>3</v>
      </c>
      <c r="P3" t="s">
        <v>4</v>
      </c>
      <c r="Q3" t="s">
        <v>5</v>
      </c>
      <c r="V3" t="s">
        <v>4</v>
      </c>
      <c r="W3" t="s">
        <v>5</v>
      </c>
    </row>
    <row r="4" spans="2:26" x14ac:dyDescent="0.25">
      <c r="B4" s="1"/>
      <c r="C4">
        <v>2023</v>
      </c>
      <c r="D4" s="1">
        <f t="shared" ref="D4:D18" si="0">$T9</f>
        <v>2.8020552337987099</v>
      </c>
      <c r="E4" s="1">
        <f>'Sep 2022'!F387</f>
        <v>5.4362500000000002</v>
      </c>
      <c r="F4" s="1"/>
      <c r="P4">
        <f>YEAR(Q4)</f>
        <v>2021</v>
      </c>
      <c r="Q4" s="6">
        <v>44197</v>
      </c>
      <c r="R4" s="7">
        <v>2.5892307692307694</v>
      </c>
      <c r="S4" s="7"/>
      <c r="V4">
        <v>2018</v>
      </c>
      <c r="W4" s="4">
        <v>43374</v>
      </c>
      <c r="X4">
        <v>3.08</v>
      </c>
    </row>
    <row r="5" spans="2:26" x14ac:dyDescent="0.25">
      <c r="B5" s="1"/>
      <c r="C5">
        <v>2024</v>
      </c>
      <c r="D5" s="1">
        <f t="shared" si="0"/>
        <v>3.2593422477890761</v>
      </c>
      <c r="E5" s="1">
        <f>'Sep 2022'!F388</f>
        <v>4.7397499999999999</v>
      </c>
      <c r="F5" s="1"/>
      <c r="P5">
        <f t="shared" ref="P5:P70" si="1">YEAR(Q5)</f>
        <v>2021</v>
      </c>
      <c r="Q5" s="6">
        <v>44228</v>
      </c>
      <c r="R5" s="7">
        <v>5.4403999999999995</v>
      </c>
      <c r="S5" s="7"/>
      <c r="V5">
        <v>2018</v>
      </c>
      <c r="W5" s="4">
        <v>43405</v>
      </c>
      <c r="X5">
        <v>3.008</v>
      </c>
      <c r="Z5" s="1"/>
    </row>
    <row r="6" spans="2:26" x14ac:dyDescent="0.25">
      <c r="B6" s="1"/>
      <c r="C6">
        <v>2025</v>
      </c>
      <c r="D6" s="1">
        <f t="shared" si="0"/>
        <v>3.489464495933039</v>
      </c>
      <c r="E6" s="1">
        <f>'Sep 2022'!F389</f>
        <v>4.9747645624524743</v>
      </c>
      <c r="F6" s="1"/>
      <c r="P6">
        <f t="shared" si="1"/>
        <v>2021</v>
      </c>
      <c r="Q6" s="6">
        <v>44256</v>
      </c>
      <c r="R6" s="7">
        <v>2.5645161290322589</v>
      </c>
      <c r="S6" s="7"/>
      <c r="V6">
        <v>2018</v>
      </c>
      <c r="W6" s="4">
        <v>43435</v>
      </c>
      <c r="X6">
        <v>3.0910000000000002</v>
      </c>
      <c r="Z6" s="1"/>
    </row>
    <row r="7" spans="2:26" x14ac:dyDescent="0.25">
      <c r="B7" s="1"/>
      <c r="C7">
        <v>2026</v>
      </c>
      <c r="D7" s="1">
        <f t="shared" si="0"/>
        <v>3.5466357732868499</v>
      </c>
      <c r="E7" s="1">
        <f>'Sep 2022'!F390</f>
        <v>5.0881481288322616</v>
      </c>
      <c r="F7" s="1"/>
      <c r="P7">
        <f t="shared" si="1"/>
        <v>2021</v>
      </c>
      <c r="Q7" s="6">
        <v>44287</v>
      </c>
      <c r="R7" s="7">
        <v>2.993249205962222</v>
      </c>
      <c r="S7">
        <v>2021</v>
      </c>
      <c r="T7" s="1">
        <f t="shared" ref="T7:T23" si="2">SUMIF($P$4:$P$245,$S7,$R$4:$R$245)/12</f>
        <v>3.0902224024181262</v>
      </c>
      <c r="V7">
        <v>2019</v>
      </c>
      <c r="W7" s="4">
        <v>43466</v>
      </c>
      <c r="X7">
        <v>3.169</v>
      </c>
      <c r="Y7">
        <v>2021</v>
      </c>
      <c r="Z7" s="1">
        <v>2.6596999999999995</v>
      </c>
    </row>
    <row r="8" spans="2:26" x14ac:dyDescent="0.25">
      <c r="B8" s="1"/>
      <c r="C8">
        <v>2027</v>
      </c>
      <c r="D8" s="1">
        <f t="shared" si="0"/>
        <v>3.6297986375439089</v>
      </c>
      <c r="E8" s="1">
        <f>'Sep 2022'!F391</f>
        <v>4.9939079815424146</v>
      </c>
      <c r="F8" s="1"/>
      <c r="P8">
        <f t="shared" si="1"/>
        <v>2021</v>
      </c>
      <c r="Q8" s="6">
        <v>44317</v>
      </c>
      <c r="R8" s="7">
        <v>2.9470214189975543</v>
      </c>
      <c r="S8">
        <v>2022</v>
      </c>
      <c r="T8" s="1">
        <f t="shared" si="2"/>
        <v>2.9589221849042708</v>
      </c>
      <c r="V8">
        <v>2019</v>
      </c>
      <c r="W8" s="4">
        <v>43497</v>
      </c>
      <c r="X8">
        <v>3.085</v>
      </c>
      <c r="Y8">
        <v>2022</v>
      </c>
      <c r="Z8" s="1">
        <v>3.1518666666666668</v>
      </c>
    </row>
    <row r="9" spans="2:26" x14ac:dyDescent="0.25">
      <c r="B9" s="1"/>
      <c r="C9">
        <v>2028</v>
      </c>
      <c r="D9" s="1">
        <f t="shared" si="0"/>
        <v>3.782280997289174</v>
      </c>
      <c r="E9" s="1">
        <f>'Sep 2022'!F392</f>
        <v>5.0487252074797269</v>
      </c>
      <c r="F9" s="1"/>
      <c r="P9">
        <f t="shared" si="1"/>
        <v>2021</v>
      </c>
      <c r="Q9" s="6">
        <v>44348</v>
      </c>
      <c r="R9" s="7">
        <v>2.8892366852917202</v>
      </c>
      <c r="S9">
        <v>2023</v>
      </c>
      <c r="T9" s="1">
        <f t="shared" si="2"/>
        <v>2.8020552337987099</v>
      </c>
      <c r="V9">
        <v>2019</v>
      </c>
      <c r="W9" s="4">
        <v>43525</v>
      </c>
      <c r="X9">
        <v>2.923</v>
      </c>
      <c r="Y9">
        <v>2023</v>
      </c>
      <c r="Z9" s="1">
        <v>3.6642750000000004</v>
      </c>
    </row>
    <row r="10" spans="2:26" x14ac:dyDescent="0.25">
      <c r="B10" s="1"/>
      <c r="C10">
        <v>2029</v>
      </c>
      <c r="D10" s="1">
        <f t="shared" si="0"/>
        <v>4.1419538305284114</v>
      </c>
      <c r="E10" s="1">
        <f>'Sep 2022'!F393</f>
        <v>5.1524074777299127</v>
      </c>
      <c r="F10" s="1"/>
      <c r="P10">
        <f t="shared" si="1"/>
        <v>2021</v>
      </c>
      <c r="Q10" s="6">
        <v>44378</v>
      </c>
      <c r="R10" s="7">
        <v>2.8661227918093863</v>
      </c>
      <c r="S10">
        <v>2024</v>
      </c>
      <c r="T10" s="1">
        <f t="shared" si="2"/>
        <v>3.2593422477890761</v>
      </c>
      <c r="V10">
        <v>2019</v>
      </c>
      <c r="W10" s="4">
        <v>43556</v>
      </c>
      <c r="X10">
        <v>2.6459999999999999</v>
      </c>
      <c r="Y10">
        <v>2024</v>
      </c>
      <c r="Z10" s="1">
        <v>4.1985333333333328</v>
      </c>
    </row>
    <row r="11" spans="2:26" x14ac:dyDescent="0.25">
      <c r="B11" s="1"/>
      <c r="C11">
        <v>2030</v>
      </c>
      <c r="D11" s="1">
        <f t="shared" si="0"/>
        <v>4.4060463762968132</v>
      </c>
      <c r="E11" s="1">
        <f>'Sep 2022'!F394</f>
        <v>5.3665495242576808</v>
      </c>
      <c r="F11" s="1"/>
      <c r="P11">
        <f t="shared" si="1"/>
        <v>2021</v>
      </c>
      <c r="Q11" s="6">
        <v>44409</v>
      </c>
      <c r="R11" s="7">
        <v>2.912350578774054</v>
      </c>
      <c r="S11">
        <v>2025</v>
      </c>
      <c r="T11" s="1">
        <f t="shared" si="2"/>
        <v>3.489464495933039</v>
      </c>
      <c r="V11">
        <v>2019</v>
      </c>
      <c r="W11" s="4">
        <v>43586</v>
      </c>
      <c r="X11">
        <v>2.613</v>
      </c>
      <c r="Y11">
        <v>2025</v>
      </c>
      <c r="Z11" s="1">
        <v>4.5263666666666671</v>
      </c>
    </row>
    <row r="12" spans="2:26" x14ac:dyDescent="0.25">
      <c r="B12" s="1"/>
      <c r="C12">
        <v>2031</v>
      </c>
      <c r="D12" s="1">
        <f t="shared" si="0"/>
        <v>4.5544883454905243</v>
      </c>
      <c r="E12" s="1">
        <f>'Sep 2022'!F395</f>
        <v>5.4948670733643823</v>
      </c>
      <c r="F12" s="1"/>
      <c r="P12">
        <f t="shared" si="1"/>
        <v>2021</v>
      </c>
      <c r="Q12" s="6">
        <v>44440</v>
      </c>
      <c r="R12" s="7">
        <v>2.912350578774054</v>
      </c>
      <c r="S12">
        <v>2026</v>
      </c>
      <c r="T12" s="1">
        <f t="shared" si="2"/>
        <v>3.5466357732868499</v>
      </c>
      <c r="V12">
        <v>2019</v>
      </c>
      <c r="W12" s="4">
        <v>43617</v>
      </c>
      <c r="X12">
        <v>2.6429999999999998</v>
      </c>
      <c r="Y12">
        <v>2026</v>
      </c>
      <c r="Z12" s="1">
        <v>4.7662333333333331</v>
      </c>
    </row>
    <row r="13" spans="2:26" x14ac:dyDescent="0.25">
      <c r="B13" s="1"/>
      <c r="C13">
        <v>2032</v>
      </c>
      <c r="D13" s="1">
        <f t="shared" si="0"/>
        <v>4.6011709452067509</v>
      </c>
      <c r="E13" s="1">
        <f>'Sep 2022'!F396</f>
        <v>5.7442977305662026</v>
      </c>
      <c r="F13" s="1"/>
      <c r="P13">
        <f t="shared" si="1"/>
        <v>2021</v>
      </c>
      <c r="Q13" s="6">
        <v>44470</v>
      </c>
      <c r="R13" s="7">
        <v>2.8430088983270525</v>
      </c>
      <c r="S13">
        <v>2027</v>
      </c>
      <c r="T13" s="1">
        <f t="shared" si="2"/>
        <v>3.6297986375439089</v>
      </c>
      <c r="V13">
        <v>2019</v>
      </c>
      <c r="W13" s="4">
        <v>43647</v>
      </c>
      <c r="X13">
        <v>2.6749999999999998</v>
      </c>
      <c r="Y13">
        <v>2027</v>
      </c>
      <c r="Z13" s="1">
        <v>4.7634583333333333</v>
      </c>
    </row>
    <row r="14" spans="2:26" x14ac:dyDescent="0.25">
      <c r="B14" s="1"/>
      <c r="C14">
        <v>2033</v>
      </c>
      <c r="D14" s="1">
        <f t="shared" si="0"/>
        <v>4.772723948267994</v>
      </c>
      <c r="E14" s="1">
        <f>'Sep 2022'!F397</f>
        <v>6.0326091047130532</v>
      </c>
      <c r="F14" s="1"/>
      <c r="P14">
        <f t="shared" si="1"/>
        <v>2021</v>
      </c>
      <c r="Q14" s="6">
        <v>44501</v>
      </c>
      <c r="R14" s="7">
        <v>3.0163630994445554</v>
      </c>
      <c r="S14">
        <v>2028</v>
      </c>
      <c r="T14" s="1">
        <f t="shared" si="2"/>
        <v>3.782280997289174</v>
      </c>
      <c r="V14">
        <v>2019</v>
      </c>
      <c r="W14" s="4">
        <v>43678</v>
      </c>
      <c r="X14">
        <v>2.677</v>
      </c>
      <c r="Y14">
        <v>2028</v>
      </c>
      <c r="Z14" s="1">
        <v>4.7249916666666669</v>
      </c>
    </row>
    <row r="15" spans="2:26" x14ac:dyDescent="0.25">
      <c r="B15" s="1"/>
      <c r="C15">
        <v>2034</v>
      </c>
      <c r="D15" s="1">
        <f t="shared" si="0"/>
        <v>4.8549118725296951</v>
      </c>
      <c r="E15" s="1">
        <f>'Sep 2022'!F398</f>
        <v>6.1173085579028017</v>
      </c>
      <c r="F15" s="1"/>
      <c r="P15">
        <f t="shared" si="1"/>
        <v>2021</v>
      </c>
      <c r="Q15" s="6">
        <v>44531</v>
      </c>
      <c r="R15" s="7">
        <v>3.1088186733738907</v>
      </c>
      <c r="S15">
        <v>2029</v>
      </c>
      <c r="T15" s="1">
        <f t="shared" si="2"/>
        <v>4.1419538305284114</v>
      </c>
      <c r="V15">
        <v>2019</v>
      </c>
      <c r="W15" s="4">
        <v>43709</v>
      </c>
      <c r="X15">
        <v>2.66</v>
      </c>
      <c r="Y15">
        <v>2029</v>
      </c>
      <c r="Z15" s="1">
        <v>5.0865999999999998</v>
      </c>
    </row>
    <row r="16" spans="2:26" x14ac:dyDescent="0.25">
      <c r="B16" s="1"/>
      <c r="C16">
        <v>2035</v>
      </c>
      <c r="D16" s="1">
        <f t="shared" si="0"/>
        <v>5.0178173985025216</v>
      </c>
      <c r="E16" s="1">
        <f>'Sep 2022'!F399</f>
        <v>6.2273552800405403</v>
      </c>
      <c r="F16" s="1"/>
      <c r="P16">
        <f t="shared" si="1"/>
        <v>2022</v>
      </c>
      <c r="Q16" s="6">
        <v>44562</v>
      </c>
      <c r="R16" s="7">
        <v>3.4084903023723476</v>
      </c>
      <c r="S16">
        <v>2030</v>
      </c>
      <c r="T16" s="1">
        <f t="shared" si="2"/>
        <v>4.4060463762968132</v>
      </c>
      <c r="V16">
        <v>2019</v>
      </c>
      <c r="W16" s="4">
        <v>43739</v>
      </c>
      <c r="X16">
        <v>2.68</v>
      </c>
      <c r="Y16">
        <v>2030</v>
      </c>
      <c r="Z16" s="1">
        <v>5.6517166666666663</v>
      </c>
    </row>
    <row r="17" spans="2:26" x14ac:dyDescent="0.25">
      <c r="B17" s="1"/>
      <c r="C17">
        <v>2036</v>
      </c>
      <c r="D17" s="1">
        <f t="shared" si="0"/>
        <v>5.1739025330473831</v>
      </c>
      <c r="E17" s="1">
        <f>'Sep 2022'!F400</f>
        <v>6.1859629073152496</v>
      </c>
      <c r="F17" s="1"/>
      <c r="P17">
        <f t="shared" si="1"/>
        <v>2022</v>
      </c>
      <c r="Q17" s="6">
        <v>44593</v>
      </c>
      <c r="R17" s="7">
        <v>3.2556959095073803</v>
      </c>
      <c r="S17">
        <v>2031</v>
      </c>
      <c r="T17" s="1">
        <f t="shared" si="2"/>
        <v>4.5544883454905243</v>
      </c>
      <c r="V17">
        <v>2019</v>
      </c>
      <c r="W17" s="4">
        <v>43770</v>
      </c>
      <c r="X17">
        <v>2.7290000000000001</v>
      </c>
      <c r="Y17">
        <v>2031</v>
      </c>
      <c r="Z17" s="1">
        <v>5.8932333333333338</v>
      </c>
    </row>
    <row r="18" spans="2:26" x14ac:dyDescent="0.25">
      <c r="B18" s="1"/>
      <c r="C18">
        <v>2037</v>
      </c>
      <c r="D18" s="1">
        <f t="shared" si="0"/>
        <v>5.3012244647214777</v>
      </c>
      <c r="E18" s="1">
        <f>'Sep 2022'!F401</f>
        <v>6.4745221042921841</v>
      </c>
      <c r="F18" s="1"/>
      <c r="P18">
        <f t="shared" si="1"/>
        <v>2022</v>
      </c>
      <c r="Q18" s="6">
        <v>44621</v>
      </c>
      <c r="R18" s="7">
        <v>3.2439424946716131</v>
      </c>
      <c r="S18">
        <v>2032</v>
      </c>
      <c r="T18" s="1">
        <f t="shared" si="2"/>
        <v>4.6011709452067509</v>
      </c>
      <c r="V18">
        <v>2019</v>
      </c>
      <c r="W18" s="4">
        <v>43800</v>
      </c>
      <c r="X18">
        <v>2.8530000000000002</v>
      </c>
      <c r="Y18">
        <v>2032</v>
      </c>
      <c r="Z18" s="1">
        <v>6.2206416666666664</v>
      </c>
    </row>
    <row r="19" spans="2:26" x14ac:dyDescent="0.25">
      <c r="B19" s="1"/>
      <c r="C19">
        <v>2038</v>
      </c>
      <c r="D19" s="1">
        <f>$T26</f>
        <v>5.4756530583923251</v>
      </c>
      <c r="E19" s="1">
        <f>'Sep 2022'!F402</f>
        <v>6.8057217249418231</v>
      </c>
      <c r="F19" s="1"/>
      <c r="P19">
        <f t="shared" si="1"/>
        <v>2022</v>
      </c>
      <c r="Q19" s="6">
        <v>44652</v>
      </c>
      <c r="R19" s="7">
        <v>3.196928835328547</v>
      </c>
      <c r="S19">
        <v>2033</v>
      </c>
      <c r="T19" s="1">
        <f t="shared" si="2"/>
        <v>4.772723948267994</v>
      </c>
      <c r="V19">
        <v>2020</v>
      </c>
      <c r="W19" s="4">
        <v>43831</v>
      </c>
      <c r="X19">
        <v>2.9460000000000002</v>
      </c>
      <c r="Y19">
        <v>2033</v>
      </c>
      <c r="Z19" s="1">
        <v>6.5638250000000005</v>
      </c>
    </row>
    <row r="20" spans="2:26" x14ac:dyDescent="0.25">
      <c r="B20" s="1"/>
      <c r="C20">
        <v>2039</v>
      </c>
      <c r="D20" s="1">
        <f>$T27</f>
        <v>5.8164248423147278</v>
      </c>
      <c r="E20" s="1">
        <f>'Sep 2022'!F403</f>
        <v>7.1514713756963326</v>
      </c>
      <c r="F20" s="1"/>
      <c r="P20">
        <f t="shared" si="1"/>
        <v>2022</v>
      </c>
      <c r="Q20" s="6">
        <v>44682</v>
      </c>
      <c r="R20" s="7">
        <v>3.0441344424635792</v>
      </c>
      <c r="S20">
        <v>2034</v>
      </c>
      <c r="T20" s="1">
        <f t="shared" si="2"/>
        <v>4.8549118725296951</v>
      </c>
      <c r="V20">
        <v>2020</v>
      </c>
      <c r="W20" s="4">
        <v>43862</v>
      </c>
      <c r="X20">
        <v>2.8959999999999999</v>
      </c>
      <c r="Y20">
        <v>2034</v>
      </c>
      <c r="Z20" s="1">
        <v>6.8053500000000007</v>
      </c>
    </row>
    <row r="21" spans="2:26" x14ac:dyDescent="0.25">
      <c r="B21" s="1"/>
      <c r="C21">
        <v>2040</v>
      </c>
      <c r="D21" s="1">
        <f>$T28</f>
        <v>6.1566109399426781</v>
      </c>
      <c r="E21" s="1">
        <f>'Sep 2022'!F404</f>
        <v>7.3179623150813526</v>
      </c>
      <c r="F21" s="1"/>
      <c r="P21">
        <f t="shared" si="1"/>
        <v>2022</v>
      </c>
      <c r="Q21" s="6">
        <v>44713</v>
      </c>
      <c r="R21" s="7">
        <v>2.9030934644343791</v>
      </c>
      <c r="S21">
        <v>2035</v>
      </c>
      <c r="T21" s="1">
        <f t="shared" si="2"/>
        <v>5.0178173985025216</v>
      </c>
      <c r="V21">
        <v>2020</v>
      </c>
      <c r="W21" s="4">
        <v>43891</v>
      </c>
      <c r="X21">
        <v>2.766</v>
      </c>
      <c r="Y21">
        <v>2035</v>
      </c>
      <c r="Z21" s="1">
        <v>6.4735833333333339</v>
      </c>
    </row>
    <row r="22" spans="2:26" x14ac:dyDescent="0.25">
      <c r="C22">
        <v>2041</v>
      </c>
      <c r="D22" s="1">
        <f>'March 2021'!F316</f>
        <v>6.483543909306289</v>
      </c>
      <c r="E22" s="1">
        <f>'Sep 2022'!F405</f>
        <v>7.7095111193536807</v>
      </c>
      <c r="F22" s="1"/>
      <c r="P22">
        <f t="shared" si="1"/>
        <v>2022</v>
      </c>
      <c r="Q22" s="6">
        <v>44743</v>
      </c>
      <c r="R22" s="7">
        <v>2.7620524864051781</v>
      </c>
      <c r="S22">
        <v>2036</v>
      </c>
      <c r="T22" s="1">
        <f t="shared" si="2"/>
        <v>5.1739025330473831</v>
      </c>
      <c r="V22">
        <v>2020</v>
      </c>
      <c r="W22" s="4">
        <v>43922</v>
      </c>
      <c r="X22">
        <v>2.5209999999999999</v>
      </c>
      <c r="Y22">
        <v>2036</v>
      </c>
      <c r="Z22" s="1">
        <v>6.5132166666666658</v>
      </c>
    </row>
    <row r="23" spans="2:26" x14ac:dyDescent="0.25">
      <c r="C23">
        <v>2042</v>
      </c>
      <c r="D23" s="1">
        <f>D22/D21*D22</f>
        <v>6.8278379182904905</v>
      </c>
      <c r="E23" s="1">
        <f>'Sep 2022'!F406</f>
        <v>8.0686417794844942</v>
      </c>
      <c r="F23" s="1"/>
      <c r="P23">
        <f t="shared" si="1"/>
        <v>2022</v>
      </c>
      <c r="Q23" s="6">
        <v>44774</v>
      </c>
      <c r="R23" s="7">
        <v>2.7150388270621115</v>
      </c>
      <c r="S23">
        <v>2037</v>
      </c>
      <c r="T23" s="1">
        <f t="shared" si="2"/>
        <v>5.3012244647214777</v>
      </c>
      <c r="V23">
        <v>2020</v>
      </c>
      <c r="W23" s="4">
        <v>43952</v>
      </c>
      <c r="X23">
        <v>2.4950000000000001</v>
      </c>
      <c r="Y23">
        <v>2037</v>
      </c>
      <c r="Z23" s="1">
        <v>6.9069916666666655</v>
      </c>
    </row>
    <row r="24" spans="2:26" x14ac:dyDescent="0.25">
      <c r="F24" s="1"/>
      <c r="Q24" s="6"/>
      <c r="R24" s="7"/>
      <c r="T24" s="1"/>
      <c r="W24" s="4"/>
      <c r="Z24" s="1"/>
    </row>
    <row r="25" spans="2:26" x14ac:dyDescent="0.25">
      <c r="F25" s="1"/>
      <c r="Q25" s="6"/>
      <c r="R25" s="7"/>
      <c r="T25" s="1"/>
      <c r="W25" s="4"/>
      <c r="Z25" s="1"/>
    </row>
    <row r="26" spans="2:26" x14ac:dyDescent="0.25">
      <c r="C26" t="s">
        <v>6</v>
      </c>
      <c r="D26" t="s">
        <v>7</v>
      </c>
      <c r="E26" t="s">
        <v>7</v>
      </c>
      <c r="F26" s="1"/>
      <c r="P26">
        <f t="shared" si="1"/>
        <v>2022</v>
      </c>
      <c r="Q26" s="6">
        <v>44805</v>
      </c>
      <c r="R26" s="7">
        <v>2.7150388270621115</v>
      </c>
      <c r="S26">
        <v>2038</v>
      </c>
      <c r="T26" s="1">
        <f>SUMIF($P$4:$P$245,$S26,$R$4:$R$245)/12</f>
        <v>5.4756530583923251</v>
      </c>
      <c r="V26">
        <v>2020</v>
      </c>
      <c r="W26" s="4">
        <v>43983</v>
      </c>
      <c r="X26">
        <v>2.524</v>
      </c>
      <c r="Y26">
        <v>2038</v>
      </c>
      <c r="Z26" s="1">
        <v>7.4560083333333331</v>
      </c>
    </row>
    <row r="27" spans="2:26" x14ac:dyDescent="0.25">
      <c r="D27" t="s">
        <v>8</v>
      </c>
      <c r="E27" t="s">
        <v>8</v>
      </c>
      <c r="F27" s="1"/>
      <c r="P27">
        <f t="shared" si="1"/>
        <v>2022</v>
      </c>
      <c r="Q27" s="6">
        <v>44835</v>
      </c>
      <c r="R27" s="7">
        <v>2.597504678704444</v>
      </c>
      <c r="S27">
        <v>2039</v>
      </c>
      <c r="T27" s="1">
        <f>SUMIF($P$4:$P$245,$S27,$R$4:$R$245)/12</f>
        <v>5.8164248423147278</v>
      </c>
      <c r="V27">
        <v>2020</v>
      </c>
      <c r="W27" s="4">
        <v>44013</v>
      </c>
      <c r="X27">
        <v>2.5550000000000002</v>
      </c>
      <c r="Y27">
        <v>2039</v>
      </c>
      <c r="Z27" s="1">
        <v>7.9782083333333338</v>
      </c>
    </row>
    <row r="28" spans="2:26" x14ac:dyDescent="0.25">
      <c r="P28">
        <f t="shared" si="1"/>
        <v>2022</v>
      </c>
      <c r="Q28" s="6">
        <v>44866</v>
      </c>
      <c r="R28" s="7">
        <v>2.7738059012409448</v>
      </c>
      <c r="S28">
        <v>2040</v>
      </c>
      <c r="T28" s="1">
        <f>SUMIF($P$4:$P$245,$S28,$R$4:$R$245)/12</f>
        <v>6.1566109399426781</v>
      </c>
      <c r="V28">
        <v>2020</v>
      </c>
      <c r="W28" s="4">
        <v>44044</v>
      </c>
      <c r="X28">
        <v>2.56</v>
      </c>
      <c r="Y28">
        <v>2040</v>
      </c>
      <c r="Z28" s="1">
        <v>8.2472666666666665</v>
      </c>
    </row>
    <row r="29" spans="2:26" x14ac:dyDescent="0.25">
      <c r="P29">
        <f t="shared" si="1"/>
        <v>2022</v>
      </c>
      <c r="Q29" s="6">
        <v>44896</v>
      </c>
      <c r="R29" s="7">
        <v>2.8913400495986119</v>
      </c>
      <c r="V29">
        <v>2020</v>
      </c>
      <c r="W29" s="4">
        <v>44075</v>
      </c>
      <c r="X29">
        <v>2.5459999999999998</v>
      </c>
    </row>
    <row r="30" spans="2:26" x14ac:dyDescent="0.25">
      <c r="P30">
        <f t="shared" si="1"/>
        <v>2023</v>
      </c>
      <c r="Q30" s="6">
        <v>44927</v>
      </c>
      <c r="R30" s="7">
        <v>3.0120593733767715</v>
      </c>
      <c r="S30" s="7"/>
      <c r="V30">
        <v>2020</v>
      </c>
      <c r="W30" s="4">
        <v>44105</v>
      </c>
      <c r="X30">
        <v>2.5630000000000002</v>
      </c>
    </row>
    <row r="31" spans="2:26" x14ac:dyDescent="0.25">
      <c r="P31">
        <f t="shared" si="1"/>
        <v>2023</v>
      </c>
      <c r="Q31" s="6">
        <v>44958</v>
      </c>
      <c r="R31" s="7">
        <v>2.8680565348089582</v>
      </c>
      <c r="S31" s="7"/>
      <c r="V31">
        <v>2020</v>
      </c>
      <c r="W31" s="4">
        <v>44136</v>
      </c>
      <c r="X31">
        <v>2.6179999999999999</v>
      </c>
    </row>
    <row r="32" spans="2:26" x14ac:dyDescent="0.25">
      <c r="P32">
        <f t="shared" si="1"/>
        <v>2023</v>
      </c>
      <c r="Q32" s="6">
        <v>44986</v>
      </c>
      <c r="R32" s="7">
        <v>2.8800567713562755</v>
      </c>
      <c r="S32" s="7"/>
      <c r="V32">
        <v>2020</v>
      </c>
      <c r="W32" s="4">
        <v>44166</v>
      </c>
      <c r="X32">
        <v>2.7450000000000001</v>
      </c>
    </row>
    <row r="33" spans="16:24" x14ac:dyDescent="0.25">
      <c r="P33">
        <f t="shared" si="1"/>
        <v>2023</v>
      </c>
      <c r="Q33" s="6">
        <v>45017</v>
      </c>
      <c r="R33" s="7">
        <v>2.8800567713562755</v>
      </c>
      <c r="S33" s="7"/>
      <c r="V33">
        <v>2021</v>
      </c>
      <c r="W33" s="4">
        <v>44197</v>
      </c>
      <c r="X33">
        <v>2.8490000000000002</v>
      </c>
    </row>
    <row r="34" spans="16:24" x14ac:dyDescent="0.25">
      <c r="P34">
        <f t="shared" si="1"/>
        <v>2023</v>
      </c>
      <c r="Q34" s="6">
        <v>45047</v>
      </c>
      <c r="R34" s="7">
        <v>2.8080553520723686</v>
      </c>
      <c r="S34" s="7"/>
      <c r="V34">
        <v>2021</v>
      </c>
      <c r="W34" s="4">
        <v>44228</v>
      </c>
      <c r="X34">
        <v>2.7989999999999999</v>
      </c>
    </row>
    <row r="35" spans="16:24" x14ac:dyDescent="0.25">
      <c r="P35">
        <f t="shared" si="1"/>
        <v>2023</v>
      </c>
      <c r="Q35" s="6">
        <v>45078</v>
      </c>
      <c r="R35" s="7">
        <v>2.7360539327884617</v>
      </c>
      <c r="S35" s="7"/>
      <c r="V35">
        <v>2021</v>
      </c>
      <c r="W35" s="4">
        <v>44256</v>
      </c>
      <c r="X35">
        <v>2.6989999999999998</v>
      </c>
    </row>
    <row r="36" spans="16:24" x14ac:dyDescent="0.25">
      <c r="P36">
        <f t="shared" si="1"/>
        <v>2023</v>
      </c>
      <c r="Q36" s="6">
        <v>45108</v>
      </c>
      <c r="R36" s="7">
        <v>2.6880529865991907</v>
      </c>
      <c r="S36" s="7"/>
      <c r="V36">
        <v>2021</v>
      </c>
      <c r="W36" s="4">
        <v>44287</v>
      </c>
      <c r="X36">
        <v>2.4689999999999999</v>
      </c>
    </row>
    <row r="37" spans="16:24" x14ac:dyDescent="0.25">
      <c r="P37">
        <f t="shared" si="1"/>
        <v>2023</v>
      </c>
      <c r="Q37" s="6">
        <v>45139</v>
      </c>
      <c r="R37" s="7">
        <v>2.6760527500518729</v>
      </c>
      <c r="S37" s="7"/>
      <c r="V37">
        <v>2021</v>
      </c>
      <c r="W37" s="4">
        <v>44317</v>
      </c>
      <c r="X37">
        <v>2.4420000000000002</v>
      </c>
    </row>
    <row r="38" spans="16:24" x14ac:dyDescent="0.25">
      <c r="P38">
        <f t="shared" si="1"/>
        <v>2023</v>
      </c>
      <c r="Q38" s="6">
        <v>45170</v>
      </c>
      <c r="R38" s="7">
        <v>2.7240536962411439</v>
      </c>
      <c r="S38" s="7"/>
      <c r="V38">
        <v>2021</v>
      </c>
      <c r="W38" s="4">
        <v>44348</v>
      </c>
      <c r="X38">
        <v>2.4729999999999999</v>
      </c>
    </row>
    <row r="39" spans="16:24" x14ac:dyDescent="0.25">
      <c r="P39">
        <f t="shared" si="1"/>
        <v>2023</v>
      </c>
      <c r="Q39" s="6">
        <v>45200</v>
      </c>
      <c r="R39" s="7">
        <v>2.6400520404099197</v>
      </c>
      <c r="S39" s="7"/>
      <c r="V39">
        <v>2021</v>
      </c>
      <c r="W39" s="4">
        <v>44378</v>
      </c>
      <c r="X39">
        <v>2.5059999999999998</v>
      </c>
    </row>
    <row r="40" spans="16:24" x14ac:dyDescent="0.25">
      <c r="P40">
        <f t="shared" si="1"/>
        <v>2023</v>
      </c>
      <c r="Q40" s="6">
        <v>45231</v>
      </c>
      <c r="R40" s="7">
        <v>2.8080553520723686</v>
      </c>
      <c r="S40" s="7"/>
      <c r="V40">
        <v>2021</v>
      </c>
      <c r="W40" s="4">
        <v>44409</v>
      </c>
      <c r="X40">
        <v>2.5190000000000001</v>
      </c>
    </row>
    <row r="41" spans="16:24" x14ac:dyDescent="0.25">
      <c r="P41">
        <f t="shared" si="1"/>
        <v>2023</v>
      </c>
      <c r="Q41" s="6">
        <v>45261</v>
      </c>
      <c r="R41" s="7">
        <v>2.9040572444509114</v>
      </c>
      <c r="S41" s="7"/>
      <c r="V41">
        <v>2021</v>
      </c>
      <c r="W41" s="4">
        <v>44440</v>
      </c>
      <c r="X41">
        <v>2.5110000000000001</v>
      </c>
    </row>
    <row r="42" spans="16:24" x14ac:dyDescent="0.25">
      <c r="P42">
        <f t="shared" si="1"/>
        <v>2024</v>
      </c>
      <c r="Q42" s="6">
        <v>45292</v>
      </c>
      <c r="R42" s="7">
        <v>3.1918229168555925</v>
      </c>
      <c r="S42" s="7"/>
      <c r="V42">
        <v>2021</v>
      </c>
      <c r="W42" s="4">
        <v>44470</v>
      </c>
      <c r="X42">
        <v>2.5310000000000001</v>
      </c>
    </row>
    <row r="43" spans="16:24" x14ac:dyDescent="0.25">
      <c r="P43">
        <f t="shared" si="1"/>
        <v>2024</v>
      </c>
      <c r="Q43" s="6">
        <v>45323</v>
      </c>
      <c r="R43" s="7">
        <v>3.2163754008314047</v>
      </c>
      <c r="S43" s="7"/>
      <c r="V43">
        <v>2021</v>
      </c>
      <c r="W43" s="4">
        <v>44501</v>
      </c>
      <c r="X43">
        <v>2.9942000000000002</v>
      </c>
    </row>
    <row r="44" spans="16:24" x14ac:dyDescent="0.25">
      <c r="P44">
        <f t="shared" si="1"/>
        <v>2024</v>
      </c>
      <c r="Q44" s="6">
        <v>45352</v>
      </c>
      <c r="R44" s="7">
        <v>3.1918229168555925</v>
      </c>
      <c r="S44" s="7"/>
      <c r="V44">
        <v>2021</v>
      </c>
      <c r="W44" s="4">
        <v>44531</v>
      </c>
      <c r="X44">
        <v>3.1242000000000001</v>
      </c>
    </row>
    <row r="45" spans="16:24" x14ac:dyDescent="0.25">
      <c r="P45">
        <f t="shared" si="1"/>
        <v>2024</v>
      </c>
      <c r="Q45" s="6">
        <v>45383</v>
      </c>
      <c r="R45" s="7">
        <v>3.1427179489039681</v>
      </c>
      <c r="S45" s="7"/>
      <c r="V45">
        <v>2022</v>
      </c>
      <c r="W45" s="4">
        <v>44562</v>
      </c>
      <c r="X45">
        <v>3.1856</v>
      </c>
    </row>
    <row r="46" spans="16:24" x14ac:dyDescent="0.25">
      <c r="P46">
        <f t="shared" si="1"/>
        <v>2024</v>
      </c>
      <c r="Q46" s="6">
        <v>45413</v>
      </c>
      <c r="R46" s="7">
        <v>3.1181654649281558</v>
      </c>
      <c r="S46" s="7"/>
      <c r="V46">
        <v>2022</v>
      </c>
      <c r="W46" s="4">
        <v>44593</v>
      </c>
      <c r="X46">
        <v>3.1728999999999998</v>
      </c>
    </row>
    <row r="47" spans="16:24" x14ac:dyDescent="0.25">
      <c r="P47">
        <f t="shared" si="1"/>
        <v>2024</v>
      </c>
      <c r="Q47" s="6">
        <v>45444</v>
      </c>
      <c r="R47" s="7">
        <v>3.1427179489039681</v>
      </c>
      <c r="S47" s="7"/>
      <c r="V47">
        <v>2022</v>
      </c>
      <c r="W47" s="4">
        <v>44621</v>
      </c>
      <c r="X47">
        <v>3.1291000000000002</v>
      </c>
    </row>
    <row r="48" spans="16:24" x14ac:dyDescent="0.25">
      <c r="P48">
        <f t="shared" si="1"/>
        <v>2024</v>
      </c>
      <c r="Q48" s="6">
        <v>45474</v>
      </c>
      <c r="R48" s="7">
        <v>3.2163754008314047</v>
      </c>
      <c r="S48" s="7"/>
      <c r="V48">
        <v>2022</v>
      </c>
      <c r="W48" s="4">
        <v>44652</v>
      </c>
      <c r="X48">
        <v>3.0017999999999998</v>
      </c>
    </row>
    <row r="49" spans="16:24" x14ac:dyDescent="0.25">
      <c r="P49">
        <f t="shared" si="1"/>
        <v>2024</v>
      </c>
      <c r="Q49" s="6">
        <v>45505</v>
      </c>
      <c r="R49" s="7">
        <v>3.2777566107709353</v>
      </c>
      <c r="S49" s="7"/>
      <c r="V49">
        <v>2022</v>
      </c>
      <c r="W49" s="4">
        <v>44682</v>
      </c>
      <c r="X49">
        <v>3.0005999999999999</v>
      </c>
    </row>
    <row r="50" spans="16:24" x14ac:dyDescent="0.25">
      <c r="P50">
        <f t="shared" si="1"/>
        <v>2024</v>
      </c>
      <c r="Q50" s="6">
        <v>45536</v>
      </c>
      <c r="R50" s="7">
        <v>3.2409278848072169</v>
      </c>
      <c r="S50" s="7"/>
      <c r="V50">
        <v>2022</v>
      </c>
      <c r="W50" s="4">
        <v>44713</v>
      </c>
      <c r="X50">
        <v>3.0407999999999999</v>
      </c>
    </row>
    <row r="51" spans="16:24" x14ac:dyDescent="0.25">
      <c r="P51">
        <f t="shared" si="1"/>
        <v>2024</v>
      </c>
      <c r="Q51" s="6">
        <v>45566</v>
      </c>
      <c r="R51" s="7">
        <v>3.2654803687830292</v>
      </c>
      <c r="S51" s="7"/>
      <c r="V51">
        <v>2022</v>
      </c>
      <c r="W51" s="4">
        <v>44743</v>
      </c>
      <c r="X51">
        <v>3.0882000000000001</v>
      </c>
    </row>
    <row r="52" spans="16:24" x14ac:dyDescent="0.25">
      <c r="P52">
        <f t="shared" si="1"/>
        <v>2024</v>
      </c>
      <c r="Q52" s="6">
        <v>45597</v>
      </c>
      <c r="R52" s="7">
        <v>3.4864527245653392</v>
      </c>
      <c r="S52" s="7"/>
      <c r="V52">
        <v>2022</v>
      </c>
      <c r="W52" s="4">
        <v>44774</v>
      </c>
      <c r="X52">
        <v>3.1133000000000002</v>
      </c>
    </row>
    <row r="53" spans="16:24" x14ac:dyDescent="0.25">
      <c r="P53">
        <f t="shared" si="1"/>
        <v>2024</v>
      </c>
      <c r="Q53" s="6">
        <v>45627</v>
      </c>
      <c r="R53" s="7">
        <v>3.6214913864323068</v>
      </c>
      <c r="S53" s="7"/>
      <c r="V53">
        <v>2022</v>
      </c>
      <c r="W53" s="4">
        <v>44805</v>
      </c>
      <c r="X53">
        <v>3.0969000000000002</v>
      </c>
    </row>
    <row r="54" spans="16:24" x14ac:dyDescent="0.25">
      <c r="P54">
        <f t="shared" si="1"/>
        <v>2025</v>
      </c>
      <c r="Q54" s="6">
        <v>45658</v>
      </c>
      <c r="R54" s="7">
        <v>3.6832654361154509</v>
      </c>
      <c r="S54" s="7"/>
      <c r="V54">
        <v>2022</v>
      </c>
      <c r="W54" s="4">
        <v>44835</v>
      </c>
      <c r="X54">
        <v>3.1193</v>
      </c>
    </row>
    <row r="55" spans="16:24" x14ac:dyDescent="0.25">
      <c r="P55">
        <f t="shared" si="1"/>
        <v>2025</v>
      </c>
      <c r="Q55" s="6">
        <v>45689</v>
      </c>
      <c r="R55" s="7">
        <v>3.6958363079110663</v>
      </c>
      <c r="S55" s="7"/>
      <c r="V55">
        <v>2022</v>
      </c>
      <c r="W55" s="4">
        <v>44866</v>
      </c>
      <c r="X55">
        <v>3.3704999999999998</v>
      </c>
    </row>
    <row r="56" spans="16:24" x14ac:dyDescent="0.25">
      <c r="P56">
        <f t="shared" si="1"/>
        <v>2025</v>
      </c>
      <c r="Q56" s="6">
        <v>45717</v>
      </c>
      <c r="R56" s="7">
        <v>3.6078402053417555</v>
      </c>
      <c r="S56" s="7"/>
      <c r="V56">
        <v>2022</v>
      </c>
      <c r="W56" s="4">
        <v>44896</v>
      </c>
      <c r="X56">
        <v>3.5034000000000001</v>
      </c>
    </row>
    <row r="57" spans="16:24" x14ac:dyDescent="0.25">
      <c r="P57">
        <f t="shared" si="1"/>
        <v>2025</v>
      </c>
      <c r="Q57" s="6">
        <v>45748</v>
      </c>
      <c r="R57" s="7">
        <v>3.2809975386557424</v>
      </c>
      <c r="S57" s="7"/>
      <c r="V57">
        <v>2023</v>
      </c>
      <c r="W57" s="4">
        <v>44927</v>
      </c>
      <c r="X57">
        <v>3.5222000000000002</v>
      </c>
    </row>
    <row r="58" spans="16:24" x14ac:dyDescent="0.25">
      <c r="P58">
        <f t="shared" si="1"/>
        <v>2025</v>
      </c>
      <c r="Q58" s="6">
        <v>45778</v>
      </c>
      <c r="R58" s="7">
        <v>3.3061392822469742</v>
      </c>
      <c r="S58" s="7"/>
      <c r="V58">
        <v>2023</v>
      </c>
      <c r="W58" s="4">
        <v>44958</v>
      </c>
      <c r="X58">
        <v>3.5468999999999999</v>
      </c>
    </row>
    <row r="59" spans="16:24" x14ac:dyDescent="0.25">
      <c r="P59">
        <f t="shared" si="1"/>
        <v>2025</v>
      </c>
      <c r="Q59" s="6">
        <v>45809</v>
      </c>
      <c r="R59" s="7">
        <v>3.331281025838206</v>
      </c>
      <c r="S59" s="7"/>
      <c r="V59">
        <v>2023</v>
      </c>
      <c r="W59" s="4">
        <v>44986</v>
      </c>
      <c r="X59">
        <v>3.5592000000000001</v>
      </c>
    </row>
    <row r="60" spans="16:24" x14ac:dyDescent="0.25">
      <c r="P60">
        <f t="shared" si="1"/>
        <v>2025</v>
      </c>
      <c r="Q60" s="6">
        <v>45839</v>
      </c>
      <c r="R60" s="7">
        <v>3.4318480002031331</v>
      </c>
      <c r="S60" s="7"/>
      <c r="V60">
        <v>2023</v>
      </c>
      <c r="W60" s="4">
        <v>45017</v>
      </c>
      <c r="X60">
        <v>3.5345</v>
      </c>
    </row>
    <row r="61" spans="16:24" x14ac:dyDescent="0.25">
      <c r="P61">
        <f t="shared" si="1"/>
        <v>2025</v>
      </c>
      <c r="Q61" s="6">
        <v>45870</v>
      </c>
      <c r="R61" s="7">
        <v>3.4821314873855966</v>
      </c>
      <c r="S61" s="7"/>
      <c r="V61">
        <v>2023</v>
      </c>
      <c r="W61" s="4">
        <v>45047</v>
      </c>
      <c r="X61">
        <v>3.5592000000000001</v>
      </c>
    </row>
    <row r="62" spans="16:24" x14ac:dyDescent="0.25">
      <c r="P62">
        <f t="shared" si="1"/>
        <v>2025</v>
      </c>
      <c r="Q62" s="6">
        <v>45901</v>
      </c>
      <c r="R62" s="7">
        <v>3.3941353848162858</v>
      </c>
      <c r="S62" s="7"/>
      <c r="V62">
        <v>2023</v>
      </c>
      <c r="W62" s="4">
        <v>45078</v>
      </c>
      <c r="X62">
        <v>3.6086999999999998</v>
      </c>
    </row>
    <row r="63" spans="16:24" x14ac:dyDescent="0.25">
      <c r="P63">
        <f t="shared" si="1"/>
        <v>2025</v>
      </c>
      <c r="Q63" s="6">
        <v>45931</v>
      </c>
      <c r="R63" s="7">
        <v>3.3941353848162858</v>
      </c>
      <c r="S63" s="7"/>
      <c r="V63">
        <v>2023</v>
      </c>
      <c r="W63" s="4">
        <v>45108</v>
      </c>
      <c r="X63">
        <v>3.6705000000000001</v>
      </c>
    </row>
    <row r="64" spans="16:24" x14ac:dyDescent="0.25">
      <c r="P64">
        <f t="shared" si="1"/>
        <v>2025</v>
      </c>
      <c r="Q64" s="6">
        <v>45962</v>
      </c>
      <c r="R64" s="7">
        <v>3.5701275899549074</v>
      </c>
      <c r="S64" s="7"/>
      <c r="V64">
        <v>2023</v>
      </c>
      <c r="W64" s="4">
        <v>45139</v>
      </c>
      <c r="X64">
        <v>3.7075</v>
      </c>
    </row>
    <row r="65" spans="16:24" x14ac:dyDescent="0.25">
      <c r="P65">
        <f t="shared" si="1"/>
        <v>2025</v>
      </c>
      <c r="Q65" s="6">
        <v>45992</v>
      </c>
      <c r="R65" s="7">
        <v>3.6958363079110663</v>
      </c>
      <c r="S65" s="7"/>
      <c r="V65">
        <v>2023</v>
      </c>
      <c r="W65" s="4">
        <v>45170</v>
      </c>
      <c r="X65">
        <v>3.6827999999999999</v>
      </c>
    </row>
    <row r="66" spans="16:24" x14ac:dyDescent="0.25">
      <c r="P66">
        <f t="shared" si="1"/>
        <v>2026</v>
      </c>
      <c r="Q66" s="6">
        <v>46023</v>
      </c>
      <c r="R66" s="7">
        <v>3.7495767848373238</v>
      </c>
      <c r="S66" s="7"/>
      <c r="V66">
        <v>2023</v>
      </c>
      <c r="W66" s="4">
        <v>45200</v>
      </c>
      <c r="X66">
        <v>3.7075</v>
      </c>
    </row>
    <row r="67" spans="16:24" x14ac:dyDescent="0.25">
      <c r="P67">
        <f t="shared" si="1"/>
        <v>2026</v>
      </c>
      <c r="Q67" s="6">
        <v>46054</v>
      </c>
      <c r="R67" s="7">
        <v>3.7624619284278298</v>
      </c>
      <c r="S67" s="7"/>
      <c r="V67">
        <v>2023</v>
      </c>
      <c r="W67" s="4">
        <v>45231</v>
      </c>
      <c r="X67">
        <v>3.8557999999999999</v>
      </c>
    </row>
    <row r="68" spans="16:24" x14ac:dyDescent="0.25">
      <c r="P68">
        <f t="shared" si="1"/>
        <v>2026</v>
      </c>
      <c r="Q68" s="6">
        <v>46082</v>
      </c>
      <c r="R68" s="7">
        <v>3.633610492522767</v>
      </c>
      <c r="S68" s="7"/>
      <c r="V68">
        <v>2023</v>
      </c>
      <c r="W68" s="4">
        <v>45261</v>
      </c>
      <c r="X68">
        <v>4.0164999999999997</v>
      </c>
    </row>
    <row r="69" spans="16:24" x14ac:dyDescent="0.25">
      <c r="P69">
        <f t="shared" si="1"/>
        <v>2026</v>
      </c>
      <c r="Q69" s="6">
        <v>46113</v>
      </c>
      <c r="R69" s="7">
        <v>3.3243670463506172</v>
      </c>
      <c r="S69" s="7"/>
      <c r="V69">
        <v>2024</v>
      </c>
      <c r="W69" s="4">
        <v>45292</v>
      </c>
      <c r="X69">
        <v>4.0416999999999996</v>
      </c>
    </row>
    <row r="70" spans="16:24" x14ac:dyDescent="0.25">
      <c r="P70">
        <f t="shared" si="1"/>
        <v>2026</v>
      </c>
      <c r="Q70" s="6">
        <v>46143</v>
      </c>
      <c r="R70" s="7">
        <v>3.3501373335316296</v>
      </c>
      <c r="S70" s="7"/>
      <c r="V70">
        <v>2024</v>
      </c>
      <c r="W70" s="4">
        <v>45323</v>
      </c>
      <c r="X70">
        <v>4.0670000000000002</v>
      </c>
    </row>
    <row r="71" spans="16:24" x14ac:dyDescent="0.25">
      <c r="P71">
        <f t="shared" ref="P71:P134" si="3">YEAR(Q71)</f>
        <v>2026</v>
      </c>
      <c r="Q71" s="6">
        <v>46174</v>
      </c>
      <c r="R71" s="7">
        <v>3.3887927643031484</v>
      </c>
      <c r="S71" s="7"/>
      <c r="V71">
        <v>2024</v>
      </c>
      <c r="W71" s="4">
        <v>45352</v>
      </c>
      <c r="X71">
        <v>4.0796000000000001</v>
      </c>
    </row>
    <row r="72" spans="16:24" x14ac:dyDescent="0.25">
      <c r="P72">
        <f t="shared" si="3"/>
        <v>2026</v>
      </c>
      <c r="Q72" s="6">
        <v>46204</v>
      </c>
      <c r="R72" s="7">
        <v>3.4918739130271983</v>
      </c>
      <c r="S72" s="7"/>
      <c r="V72">
        <v>2024</v>
      </c>
      <c r="W72" s="4">
        <v>45383</v>
      </c>
      <c r="X72">
        <v>4.0542999999999996</v>
      </c>
    </row>
    <row r="73" spans="16:24" x14ac:dyDescent="0.25">
      <c r="P73">
        <f t="shared" si="3"/>
        <v>2026</v>
      </c>
      <c r="Q73" s="6">
        <v>46235</v>
      </c>
      <c r="R73" s="7">
        <v>3.5691847745702359</v>
      </c>
      <c r="S73" s="7"/>
      <c r="V73">
        <v>2024</v>
      </c>
      <c r="W73" s="4">
        <v>45413</v>
      </c>
      <c r="X73">
        <v>4.0796000000000001</v>
      </c>
    </row>
    <row r="74" spans="16:24" x14ac:dyDescent="0.25">
      <c r="P74">
        <f t="shared" si="3"/>
        <v>2026</v>
      </c>
      <c r="Q74" s="6">
        <v>46266</v>
      </c>
      <c r="R74" s="7">
        <v>3.4403333386651731</v>
      </c>
      <c r="S74" s="7"/>
      <c r="V74">
        <v>2024</v>
      </c>
      <c r="W74" s="4">
        <v>45444</v>
      </c>
      <c r="X74">
        <v>4.1300999999999997</v>
      </c>
    </row>
    <row r="75" spans="16:24" x14ac:dyDescent="0.25">
      <c r="P75">
        <f t="shared" si="3"/>
        <v>2026</v>
      </c>
      <c r="Q75" s="6">
        <v>46296</v>
      </c>
      <c r="R75" s="7">
        <v>3.4661036258461859</v>
      </c>
      <c r="S75" s="7"/>
      <c r="V75">
        <v>2024</v>
      </c>
      <c r="W75" s="4">
        <v>45474</v>
      </c>
      <c r="X75">
        <v>4.2312000000000003</v>
      </c>
    </row>
    <row r="76" spans="16:24" x14ac:dyDescent="0.25">
      <c r="P76">
        <f t="shared" si="3"/>
        <v>2026</v>
      </c>
      <c r="Q76" s="6">
        <v>46327</v>
      </c>
      <c r="R76" s="7">
        <v>3.6078402053417546</v>
      </c>
      <c r="S76" s="7"/>
      <c r="V76">
        <v>2024</v>
      </c>
      <c r="W76" s="4">
        <v>45505</v>
      </c>
      <c r="X76">
        <v>4.2564000000000002</v>
      </c>
    </row>
    <row r="77" spans="16:24" x14ac:dyDescent="0.25">
      <c r="P77">
        <f t="shared" si="3"/>
        <v>2026</v>
      </c>
      <c r="Q77" s="6">
        <v>46357</v>
      </c>
      <c r="R77" s="7">
        <v>3.7753470720183366</v>
      </c>
      <c r="S77" s="7"/>
      <c r="V77">
        <v>2024</v>
      </c>
      <c r="W77" s="4">
        <v>45536</v>
      </c>
      <c r="X77">
        <v>4.2184999999999997</v>
      </c>
    </row>
    <row r="78" spans="16:24" x14ac:dyDescent="0.25">
      <c r="P78">
        <f t="shared" si="3"/>
        <v>2027</v>
      </c>
      <c r="Q78" s="6">
        <v>46388</v>
      </c>
      <c r="R78" s="7">
        <v>3.8169016600977188</v>
      </c>
      <c r="S78" s="7"/>
      <c r="V78">
        <v>2024</v>
      </c>
      <c r="W78" s="4">
        <v>45566</v>
      </c>
      <c r="X78">
        <v>4.2438000000000002</v>
      </c>
    </row>
    <row r="79" spans="16:24" x14ac:dyDescent="0.25">
      <c r="P79">
        <f t="shared" si="3"/>
        <v>2027</v>
      </c>
      <c r="Q79" s="6">
        <v>46419</v>
      </c>
      <c r="R79" s="7">
        <v>3.8169016600977188</v>
      </c>
      <c r="S79" s="7"/>
      <c r="V79">
        <v>2024</v>
      </c>
      <c r="W79" s="4">
        <v>45597</v>
      </c>
      <c r="X79">
        <v>4.4206000000000003</v>
      </c>
    </row>
    <row r="80" spans="16:24" x14ac:dyDescent="0.25">
      <c r="P80">
        <f t="shared" si="3"/>
        <v>2027</v>
      </c>
      <c r="Q80" s="6">
        <v>46447</v>
      </c>
      <c r="R80" s="7">
        <v>3.6452071217542223</v>
      </c>
      <c r="S80" s="7"/>
      <c r="V80">
        <v>2024</v>
      </c>
      <c r="W80" s="4">
        <v>45627</v>
      </c>
      <c r="X80">
        <v>4.5595999999999997</v>
      </c>
    </row>
    <row r="81" spans="16:24" x14ac:dyDescent="0.25">
      <c r="P81">
        <f t="shared" si="3"/>
        <v>2027</v>
      </c>
      <c r="Q81" s="6">
        <v>46478</v>
      </c>
      <c r="R81" s="7">
        <v>3.4867198555909957</v>
      </c>
      <c r="S81" s="7"/>
      <c r="V81">
        <v>2025</v>
      </c>
      <c r="W81" s="4">
        <v>45658</v>
      </c>
      <c r="X81">
        <v>4.6036999999999999</v>
      </c>
    </row>
    <row r="82" spans="16:24" x14ac:dyDescent="0.25">
      <c r="P82">
        <f t="shared" si="3"/>
        <v>2027</v>
      </c>
      <c r="Q82" s="6">
        <v>46508</v>
      </c>
      <c r="R82" s="7">
        <v>3.4338907668699199</v>
      </c>
      <c r="S82" s="7"/>
      <c r="V82">
        <v>2025</v>
      </c>
      <c r="W82" s="4">
        <v>45689</v>
      </c>
      <c r="X82">
        <v>4.6166</v>
      </c>
    </row>
    <row r="83" spans="16:24" x14ac:dyDescent="0.25">
      <c r="P83">
        <f t="shared" si="3"/>
        <v>2027</v>
      </c>
      <c r="Q83" s="6">
        <v>46539</v>
      </c>
      <c r="R83" s="7">
        <v>3.4470980390501889</v>
      </c>
      <c r="S83" s="7"/>
      <c r="V83">
        <v>2025</v>
      </c>
      <c r="W83" s="4">
        <v>45717</v>
      </c>
      <c r="X83">
        <v>4.5392999999999999</v>
      </c>
    </row>
    <row r="84" spans="16:24" x14ac:dyDescent="0.25">
      <c r="P84">
        <f t="shared" si="3"/>
        <v>2027</v>
      </c>
      <c r="Q84" s="6">
        <v>46569</v>
      </c>
      <c r="R84" s="7">
        <v>3.4999271277712647</v>
      </c>
      <c r="S84" s="7"/>
      <c r="V84">
        <v>2025</v>
      </c>
      <c r="W84" s="4">
        <v>45748</v>
      </c>
      <c r="X84">
        <v>4.3457999999999997</v>
      </c>
    </row>
    <row r="85" spans="16:24" x14ac:dyDescent="0.25">
      <c r="P85">
        <f t="shared" si="3"/>
        <v>2027</v>
      </c>
      <c r="Q85" s="6">
        <v>46600</v>
      </c>
      <c r="R85" s="7">
        <v>3.5659634886726095</v>
      </c>
      <c r="S85" s="7"/>
      <c r="V85">
        <v>2025</v>
      </c>
      <c r="W85" s="4">
        <v>45778</v>
      </c>
      <c r="X85">
        <v>4.3845000000000001</v>
      </c>
    </row>
    <row r="86" spans="16:24" x14ac:dyDescent="0.25">
      <c r="P86">
        <f t="shared" si="3"/>
        <v>2027</v>
      </c>
      <c r="Q86" s="6">
        <v>46631</v>
      </c>
      <c r="R86" s="7">
        <v>3.5263416721318022</v>
      </c>
      <c r="S86" s="7"/>
      <c r="V86">
        <v>2025</v>
      </c>
      <c r="W86" s="4">
        <v>45809</v>
      </c>
      <c r="X86">
        <v>4.4103000000000003</v>
      </c>
    </row>
    <row r="87" spans="16:24" x14ac:dyDescent="0.25">
      <c r="P87">
        <f t="shared" si="3"/>
        <v>2027</v>
      </c>
      <c r="Q87" s="6">
        <v>46661</v>
      </c>
      <c r="R87" s="7">
        <v>3.5527562164923401</v>
      </c>
      <c r="S87" s="7"/>
      <c r="V87">
        <v>2025</v>
      </c>
      <c r="W87" s="4">
        <v>45839</v>
      </c>
      <c r="X87">
        <v>4.5006000000000004</v>
      </c>
    </row>
    <row r="88" spans="16:24" x14ac:dyDescent="0.25">
      <c r="P88">
        <f t="shared" si="3"/>
        <v>2027</v>
      </c>
      <c r="Q88" s="6">
        <v>46692</v>
      </c>
      <c r="R88" s="7">
        <v>3.8169016600977188</v>
      </c>
      <c r="S88" s="7"/>
      <c r="V88">
        <v>2025</v>
      </c>
      <c r="W88" s="4">
        <v>45870</v>
      </c>
      <c r="X88">
        <v>4.5263999999999998</v>
      </c>
    </row>
    <row r="89" spans="16:24" x14ac:dyDescent="0.25">
      <c r="P89">
        <f t="shared" si="3"/>
        <v>2027</v>
      </c>
      <c r="Q89" s="6">
        <v>46722</v>
      </c>
      <c r="R89" s="7">
        <v>3.9489743819004084</v>
      </c>
      <c r="S89" s="7"/>
      <c r="V89">
        <v>2025</v>
      </c>
      <c r="W89" s="4">
        <v>45901</v>
      </c>
      <c r="X89">
        <v>4.4877000000000002</v>
      </c>
    </row>
    <row r="90" spans="16:24" x14ac:dyDescent="0.25">
      <c r="P90">
        <f t="shared" si="3"/>
        <v>2028</v>
      </c>
      <c r="Q90" s="6">
        <v>46753</v>
      </c>
      <c r="R90" s="7">
        <v>3.989652780215637</v>
      </c>
      <c r="S90" s="7"/>
      <c r="V90">
        <v>2025</v>
      </c>
      <c r="W90" s="4">
        <v>45931</v>
      </c>
      <c r="X90">
        <v>4.5134999999999996</v>
      </c>
    </row>
    <row r="91" spans="16:24" x14ac:dyDescent="0.25">
      <c r="P91">
        <f t="shared" si="3"/>
        <v>2028</v>
      </c>
      <c r="Q91" s="6">
        <v>46784</v>
      </c>
      <c r="R91" s="7">
        <v>3.989652780215637</v>
      </c>
      <c r="S91" s="7"/>
      <c r="V91">
        <v>2025</v>
      </c>
      <c r="W91" s="4">
        <v>45962</v>
      </c>
      <c r="X91">
        <v>4.5778999999999996</v>
      </c>
    </row>
    <row r="92" spans="16:24" x14ac:dyDescent="0.25">
      <c r="P92">
        <f t="shared" si="3"/>
        <v>2028</v>
      </c>
      <c r="Q92" s="6">
        <v>46813</v>
      </c>
      <c r="R92" s="7">
        <v>3.8949830532274685</v>
      </c>
      <c r="S92" s="7"/>
      <c r="V92">
        <v>2025</v>
      </c>
      <c r="W92" s="4">
        <v>45992</v>
      </c>
      <c r="X92">
        <v>4.8101000000000003</v>
      </c>
    </row>
    <row r="93" spans="16:24" x14ac:dyDescent="0.25">
      <c r="P93">
        <f t="shared" si="3"/>
        <v>2028</v>
      </c>
      <c r="Q93" s="6">
        <v>46844</v>
      </c>
      <c r="R93" s="7">
        <v>3.5433526386999894</v>
      </c>
      <c r="S93" s="7"/>
      <c r="V93">
        <v>2026</v>
      </c>
      <c r="W93" s="4">
        <v>46023</v>
      </c>
      <c r="X93">
        <v>4.8320999999999996</v>
      </c>
    </row>
    <row r="94" spans="16:24" x14ac:dyDescent="0.25">
      <c r="P94">
        <f t="shared" si="3"/>
        <v>2028</v>
      </c>
      <c r="Q94" s="6">
        <v>46874</v>
      </c>
      <c r="R94" s="7">
        <v>3.5433526386999894</v>
      </c>
      <c r="S94" s="7"/>
      <c r="V94">
        <v>2026</v>
      </c>
      <c r="W94" s="4">
        <v>46054</v>
      </c>
      <c r="X94">
        <v>4.8583999999999996</v>
      </c>
    </row>
    <row r="95" spans="16:24" x14ac:dyDescent="0.25">
      <c r="P95">
        <f t="shared" si="3"/>
        <v>2028</v>
      </c>
      <c r="Q95" s="6">
        <v>46905</v>
      </c>
      <c r="R95" s="7">
        <v>3.5568768854125841</v>
      </c>
      <c r="S95" s="7"/>
      <c r="V95">
        <v>2026</v>
      </c>
      <c r="W95" s="4">
        <v>46082</v>
      </c>
      <c r="X95">
        <v>4.7793999999999999</v>
      </c>
    </row>
    <row r="96" spans="16:24" x14ac:dyDescent="0.25">
      <c r="P96">
        <f t="shared" si="3"/>
        <v>2028</v>
      </c>
      <c r="Q96" s="6">
        <v>46935</v>
      </c>
      <c r="R96" s="7">
        <v>3.6380223656881565</v>
      </c>
      <c r="S96" s="7"/>
      <c r="V96">
        <v>2026</v>
      </c>
      <c r="W96" s="4">
        <v>46113</v>
      </c>
      <c r="X96">
        <v>4.5819000000000001</v>
      </c>
    </row>
    <row r="97" spans="16:24" x14ac:dyDescent="0.25">
      <c r="P97">
        <f t="shared" si="3"/>
        <v>2028</v>
      </c>
      <c r="Q97" s="6">
        <v>46966</v>
      </c>
      <c r="R97" s="7">
        <v>3.6921193525385383</v>
      </c>
      <c r="S97" s="7"/>
      <c r="V97">
        <v>2026</v>
      </c>
      <c r="W97" s="4">
        <v>46143</v>
      </c>
      <c r="X97">
        <v>4.6082000000000001</v>
      </c>
    </row>
    <row r="98" spans="16:24" x14ac:dyDescent="0.25">
      <c r="P98">
        <f t="shared" si="3"/>
        <v>2028</v>
      </c>
      <c r="Q98" s="6">
        <v>46997</v>
      </c>
      <c r="R98" s="7">
        <v>3.6921193525385383</v>
      </c>
      <c r="S98" s="7"/>
      <c r="V98">
        <v>2026</v>
      </c>
      <c r="W98" s="4">
        <v>46174</v>
      </c>
      <c r="X98">
        <v>4.6345999999999998</v>
      </c>
    </row>
    <row r="99" spans="16:24" x14ac:dyDescent="0.25">
      <c r="P99">
        <f t="shared" si="3"/>
        <v>2028</v>
      </c>
      <c r="Q99" s="6">
        <v>47027</v>
      </c>
      <c r="R99" s="7">
        <v>3.719167845963729</v>
      </c>
      <c r="S99" s="7"/>
      <c r="V99">
        <v>2026</v>
      </c>
      <c r="W99" s="4">
        <v>46204</v>
      </c>
      <c r="X99">
        <v>4.7267000000000001</v>
      </c>
    </row>
    <row r="100" spans="16:24" x14ac:dyDescent="0.25">
      <c r="P100">
        <f t="shared" si="3"/>
        <v>2028</v>
      </c>
      <c r="Q100" s="6">
        <v>47058</v>
      </c>
      <c r="R100" s="7">
        <v>3.9626042867904459</v>
      </c>
      <c r="S100" s="7"/>
      <c r="V100">
        <v>2026</v>
      </c>
      <c r="W100" s="4">
        <v>46235</v>
      </c>
      <c r="X100">
        <v>4.7662000000000004</v>
      </c>
    </row>
    <row r="101" spans="16:24" x14ac:dyDescent="0.25">
      <c r="P101">
        <f t="shared" si="3"/>
        <v>2028</v>
      </c>
      <c r="Q101" s="6">
        <v>47088</v>
      </c>
      <c r="R101" s="7">
        <v>4.165467987479377</v>
      </c>
      <c r="S101" s="7"/>
      <c r="V101">
        <v>2026</v>
      </c>
      <c r="W101" s="4">
        <v>46266</v>
      </c>
      <c r="X101">
        <v>4.7267000000000001</v>
      </c>
    </row>
    <row r="102" spans="16:24" x14ac:dyDescent="0.25">
      <c r="P102">
        <f t="shared" si="3"/>
        <v>2029</v>
      </c>
      <c r="Q102" s="6">
        <v>47119</v>
      </c>
      <c r="R102" s="7">
        <v>4.223892733277788</v>
      </c>
      <c r="S102" s="7"/>
      <c r="V102">
        <v>2026</v>
      </c>
      <c r="W102" s="4">
        <v>46296</v>
      </c>
      <c r="X102">
        <v>4.7530999999999999</v>
      </c>
    </row>
    <row r="103" spans="16:24" x14ac:dyDescent="0.25">
      <c r="P103">
        <f t="shared" si="3"/>
        <v>2029</v>
      </c>
      <c r="Q103" s="6">
        <v>47150</v>
      </c>
      <c r="R103" s="7">
        <v>4.237741561911486</v>
      </c>
      <c r="S103" s="7"/>
      <c r="V103">
        <v>2026</v>
      </c>
      <c r="W103" s="4">
        <v>46327</v>
      </c>
      <c r="X103">
        <v>4.8978999999999999</v>
      </c>
    </row>
    <row r="104" spans="16:24" x14ac:dyDescent="0.25">
      <c r="P104">
        <f t="shared" si="3"/>
        <v>2029</v>
      </c>
      <c r="Q104" s="6">
        <v>47178</v>
      </c>
      <c r="R104" s="7">
        <v>4.1407997614756029</v>
      </c>
      <c r="S104" s="7"/>
      <c r="V104">
        <v>2026</v>
      </c>
      <c r="W104" s="4">
        <v>46357</v>
      </c>
      <c r="X104">
        <v>5.0296000000000003</v>
      </c>
    </row>
    <row r="105" spans="16:24" x14ac:dyDescent="0.25">
      <c r="P105">
        <f t="shared" si="3"/>
        <v>2029</v>
      </c>
      <c r="Q105" s="6">
        <v>47209</v>
      </c>
      <c r="R105" s="7">
        <v>3.8915208460690445</v>
      </c>
      <c r="S105" s="7"/>
      <c r="V105">
        <v>2027</v>
      </c>
      <c r="W105" s="4">
        <v>46388</v>
      </c>
      <c r="X105">
        <v>5.0594999999999999</v>
      </c>
    </row>
    <row r="106" spans="16:24" x14ac:dyDescent="0.25">
      <c r="P106">
        <f t="shared" si="3"/>
        <v>2029</v>
      </c>
      <c r="Q106" s="6">
        <v>47239</v>
      </c>
      <c r="R106" s="7">
        <v>3.91921850333644</v>
      </c>
      <c r="S106" s="7"/>
      <c r="V106">
        <v>2027</v>
      </c>
      <c r="W106" s="4">
        <v>46419</v>
      </c>
      <c r="X106">
        <v>5.0728999999999997</v>
      </c>
    </row>
    <row r="107" spans="16:24" x14ac:dyDescent="0.25">
      <c r="P107">
        <f t="shared" si="3"/>
        <v>2029</v>
      </c>
      <c r="Q107" s="6">
        <v>47270</v>
      </c>
      <c r="R107" s="7">
        <v>3.9607649892375325</v>
      </c>
      <c r="S107" s="7"/>
      <c r="V107">
        <v>2027</v>
      </c>
      <c r="W107" s="4">
        <v>46447</v>
      </c>
      <c r="X107">
        <v>4.8441999999999998</v>
      </c>
    </row>
    <row r="108" spans="16:24" x14ac:dyDescent="0.25">
      <c r="P108">
        <f t="shared" si="3"/>
        <v>2029</v>
      </c>
      <c r="Q108" s="6">
        <v>47300</v>
      </c>
      <c r="R108" s="7">
        <v>4.0992532755745099</v>
      </c>
      <c r="S108" s="7"/>
      <c r="V108">
        <v>2027</v>
      </c>
      <c r="W108" s="4">
        <v>46478</v>
      </c>
      <c r="X108">
        <v>4.5481999999999996</v>
      </c>
    </row>
    <row r="109" spans="16:24" x14ac:dyDescent="0.25">
      <c r="P109">
        <f t="shared" si="3"/>
        <v>2029</v>
      </c>
      <c r="Q109" s="6">
        <v>47331</v>
      </c>
      <c r="R109" s="7">
        <v>4.1823462473766959</v>
      </c>
      <c r="S109" s="7"/>
      <c r="V109">
        <v>2027</v>
      </c>
      <c r="W109" s="4">
        <v>46508</v>
      </c>
      <c r="X109">
        <v>4.5750999999999999</v>
      </c>
    </row>
    <row r="110" spans="16:24" x14ac:dyDescent="0.25">
      <c r="P110">
        <f t="shared" si="3"/>
        <v>2029</v>
      </c>
      <c r="Q110" s="6">
        <v>47362</v>
      </c>
      <c r="R110" s="7">
        <v>4.126950932841905</v>
      </c>
      <c r="S110" s="7"/>
      <c r="V110">
        <v>2027</v>
      </c>
      <c r="W110" s="4">
        <v>46539</v>
      </c>
      <c r="X110">
        <v>4.6020000000000003</v>
      </c>
    </row>
    <row r="111" spans="16:24" x14ac:dyDescent="0.25">
      <c r="P111">
        <f t="shared" si="3"/>
        <v>2029</v>
      </c>
      <c r="Q111" s="6">
        <v>47392</v>
      </c>
      <c r="R111" s="7">
        <v>4.168497418742998</v>
      </c>
      <c r="S111" s="7"/>
      <c r="V111">
        <v>2027</v>
      </c>
      <c r="W111" s="4">
        <v>46569</v>
      </c>
      <c r="X111">
        <v>4.6826999999999996</v>
      </c>
    </row>
    <row r="112" spans="16:24" x14ac:dyDescent="0.25">
      <c r="P112">
        <f t="shared" si="3"/>
        <v>2029</v>
      </c>
      <c r="Q112" s="6">
        <v>47423</v>
      </c>
      <c r="R112" s="7">
        <v>4.320834533713672</v>
      </c>
      <c r="S112" s="7"/>
      <c r="V112">
        <v>2027</v>
      </c>
      <c r="W112" s="4">
        <v>46600</v>
      </c>
      <c r="X112">
        <v>4.7230999999999996</v>
      </c>
    </row>
    <row r="113" spans="16:24" x14ac:dyDescent="0.25">
      <c r="P113">
        <f t="shared" si="3"/>
        <v>2029</v>
      </c>
      <c r="Q113" s="6">
        <v>47453</v>
      </c>
      <c r="R113" s="7">
        <v>4.4316251627832539</v>
      </c>
      <c r="S113" s="7"/>
      <c r="V113">
        <v>2027</v>
      </c>
      <c r="W113" s="4">
        <v>46631</v>
      </c>
      <c r="X113">
        <v>4.6692999999999998</v>
      </c>
    </row>
    <row r="114" spans="16:24" x14ac:dyDescent="0.25">
      <c r="P114">
        <f t="shared" si="3"/>
        <v>2030</v>
      </c>
      <c r="Q114" s="6">
        <v>47484</v>
      </c>
      <c r="R114" s="7">
        <v>4.4910504864504492</v>
      </c>
      <c r="S114" s="7"/>
      <c r="V114">
        <v>2027</v>
      </c>
      <c r="W114" s="4">
        <v>46661</v>
      </c>
      <c r="X114">
        <v>4.6962000000000002</v>
      </c>
    </row>
    <row r="115" spans="16:24" x14ac:dyDescent="0.25">
      <c r="P115">
        <f t="shared" si="3"/>
        <v>2030</v>
      </c>
      <c r="Q115" s="6">
        <v>47515</v>
      </c>
      <c r="R115" s="7">
        <v>4.5052178381427224</v>
      </c>
      <c r="S115" s="7"/>
      <c r="V115">
        <v>2027</v>
      </c>
      <c r="W115" s="4">
        <v>46692</v>
      </c>
      <c r="X115">
        <v>4.7633999999999999</v>
      </c>
    </row>
    <row r="116" spans="16:24" x14ac:dyDescent="0.25">
      <c r="P116">
        <f t="shared" si="3"/>
        <v>2030</v>
      </c>
      <c r="Q116" s="6">
        <v>47543</v>
      </c>
      <c r="R116" s="7">
        <v>4.4060463762968132</v>
      </c>
      <c r="S116" s="7"/>
      <c r="V116">
        <v>2027</v>
      </c>
      <c r="W116" s="4">
        <v>46722</v>
      </c>
      <c r="X116">
        <v>4.9249000000000001</v>
      </c>
    </row>
    <row r="117" spans="16:24" x14ac:dyDescent="0.25">
      <c r="P117">
        <f t="shared" si="3"/>
        <v>2030</v>
      </c>
      <c r="Q117" s="6">
        <v>47574</v>
      </c>
      <c r="R117" s="7">
        <v>4.1652013975281772</v>
      </c>
      <c r="S117" s="7"/>
      <c r="V117">
        <v>2028</v>
      </c>
      <c r="W117" s="4">
        <v>46753</v>
      </c>
      <c r="X117">
        <v>4.9508000000000001</v>
      </c>
    </row>
    <row r="118" spans="16:24" x14ac:dyDescent="0.25">
      <c r="P118">
        <f t="shared" si="3"/>
        <v>2030</v>
      </c>
      <c r="Q118" s="6">
        <v>47604</v>
      </c>
      <c r="R118" s="7">
        <v>4.1935361009127226</v>
      </c>
      <c r="S118" s="7"/>
      <c r="V118">
        <v>2028</v>
      </c>
      <c r="W118" s="4">
        <v>46784</v>
      </c>
      <c r="X118">
        <v>4.9782999999999999</v>
      </c>
    </row>
    <row r="119" spans="16:24" x14ac:dyDescent="0.25">
      <c r="P119">
        <f t="shared" si="3"/>
        <v>2030</v>
      </c>
      <c r="Q119" s="6">
        <v>47635</v>
      </c>
      <c r="R119" s="7">
        <v>4.236038155989541</v>
      </c>
      <c r="S119" s="7"/>
      <c r="V119">
        <v>2028</v>
      </c>
      <c r="W119" s="4">
        <v>46813</v>
      </c>
      <c r="X119">
        <v>4.7582000000000004</v>
      </c>
    </row>
    <row r="120" spans="16:24" x14ac:dyDescent="0.25">
      <c r="P120">
        <f t="shared" si="3"/>
        <v>2030</v>
      </c>
      <c r="Q120" s="6">
        <v>47665</v>
      </c>
      <c r="R120" s="7">
        <v>4.4202137279890863</v>
      </c>
      <c r="S120" s="7"/>
      <c r="V120">
        <v>2028</v>
      </c>
      <c r="W120" s="4">
        <v>46844</v>
      </c>
      <c r="X120">
        <v>4.4969000000000001</v>
      </c>
    </row>
    <row r="121" spans="16:24" x14ac:dyDescent="0.25">
      <c r="P121">
        <f t="shared" si="3"/>
        <v>2030</v>
      </c>
      <c r="Q121" s="6">
        <v>47696</v>
      </c>
      <c r="R121" s="7">
        <v>4.5052178381427224</v>
      </c>
      <c r="S121" s="7"/>
      <c r="V121">
        <v>2028</v>
      </c>
      <c r="W121" s="4">
        <v>46874</v>
      </c>
      <c r="X121">
        <v>4.5244</v>
      </c>
    </row>
    <row r="122" spans="16:24" x14ac:dyDescent="0.25">
      <c r="P122">
        <f t="shared" si="3"/>
        <v>2030</v>
      </c>
      <c r="Q122" s="6">
        <v>47727</v>
      </c>
      <c r="R122" s="7">
        <v>4.3493769695277225</v>
      </c>
      <c r="S122" s="7"/>
      <c r="V122">
        <v>2028</v>
      </c>
      <c r="W122" s="4">
        <v>46905</v>
      </c>
      <c r="X122">
        <v>4.5656999999999996</v>
      </c>
    </row>
    <row r="123" spans="16:24" x14ac:dyDescent="0.25">
      <c r="P123">
        <f t="shared" si="3"/>
        <v>2030</v>
      </c>
      <c r="Q123" s="6">
        <v>47757</v>
      </c>
      <c r="R123" s="7">
        <v>4.3493769695277225</v>
      </c>
      <c r="S123" s="7"/>
      <c r="V123">
        <v>2028</v>
      </c>
      <c r="W123" s="4">
        <v>46935</v>
      </c>
      <c r="X123">
        <v>4.6619999999999999</v>
      </c>
    </row>
    <row r="124" spans="16:24" x14ac:dyDescent="0.25">
      <c r="P124">
        <f t="shared" si="3"/>
        <v>2030</v>
      </c>
      <c r="Q124" s="6">
        <v>47788</v>
      </c>
      <c r="R124" s="7">
        <v>4.5335525415272677</v>
      </c>
      <c r="S124" s="7"/>
      <c r="V124">
        <v>2028</v>
      </c>
      <c r="W124" s="4">
        <v>46966</v>
      </c>
      <c r="X124">
        <v>4.7031999999999998</v>
      </c>
    </row>
    <row r="125" spans="16:24" x14ac:dyDescent="0.25">
      <c r="P125">
        <f t="shared" si="3"/>
        <v>2030</v>
      </c>
      <c r="Q125" s="6">
        <v>47818</v>
      </c>
      <c r="R125" s="7">
        <v>4.717728113526813</v>
      </c>
      <c r="S125" s="7"/>
      <c r="V125">
        <v>2028</v>
      </c>
      <c r="W125" s="4">
        <v>46997</v>
      </c>
      <c r="X125">
        <v>4.6482000000000001</v>
      </c>
    </row>
    <row r="126" spans="16:24" x14ac:dyDescent="0.25">
      <c r="P126">
        <f t="shared" si="3"/>
        <v>2031</v>
      </c>
      <c r="Q126" s="6">
        <v>47849</v>
      </c>
      <c r="R126" s="7">
        <v>4.7537698562319548</v>
      </c>
      <c r="S126" s="7"/>
      <c r="V126">
        <v>2028</v>
      </c>
      <c r="W126" s="4">
        <v>47027</v>
      </c>
      <c r="X126">
        <v>4.6757</v>
      </c>
    </row>
    <row r="127" spans="16:24" x14ac:dyDescent="0.25">
      <c r="P127">
        <f t="shared" si="3"/>
        <v>2031</v>
      </c>
      <c r="Q127" s="6">
        <v>47880</v>
      </c>
      <c r="R127" s="7">
        <v>4.7682630570131499</v>
      </c>
      <c r="S127" s="7"/>
      <c r="V127">
        <v>2028</v>
      </c>
      <c r="W127" s="4">
        <v>47058</v>
      </c>
      <c r="X127">
        <v>4.7169999999999996</v>
      </c>
    </row>
    <row r="128" spans="16:24" x14ac:dyDescent="0.25">
      <c r="P128">
        <f t="shared" si="3"/>
        <v>2031</v>
      </c>
      <c r="Q128" s="6">
        <v>47908</v>
      </c>
      <c r="R128" s="7">
        <v>4.5943446476388097</v>
      </c>
      <c r="S128" s="7"/>
      <c r="V128">
        <v>2028</v>
      </c>
      <c r="W128" s="4">
        <v>47088</v>
      </c>
      <c r="X128">
        <v>5.0194999999999999</v>
      </c>
    </row>
    <row r="129" spans="16:24" x14ac:dyDescent="0.25">
      <c r="P129">
        <f t="shared" si="3"/>
        <v>2031</v>
      </c>
      <c r="Q129" s="6">
        <v>47939</v>
      </c>
      <c r="R129" s="7">
        <v>4.3189738327961047</v>
      </c>
      <c r="S129" s="7"/>
      <c r="V129">
        <v>2029</v>
      </c>
      <c r="W129" s="4">
        <v>47119</v>
      </c>
      <c r="X129">
        <v>5.0597000000000003</v>
      </c>
    </row>
    <row r="130" spans="16:24" x14ac:dyDescent="0.25">
      <c r="P130">
        <f t="shared" si="3"/>
        <v>2031</v>
      </c>
      <c r="Q130" s="6">
        <v>47969</v>
      </c>
      <c r="R130" s="7">
        <v>4.3479602343584949</v>
      </c>
      <c r="S130" s="7"/>
      <c r="V130">
        <v>2029</v>
      </c>
      <c r="W130" s="4">
        <v>47150</v>
      </c>
      <c r="X130">
        <v>5.0877999999999997</v>
      </c>
    </row>
    <row r="131" spans="16:24" x14ac:dyDescent="0.25">
      <c r="P131">
        <f t="shared" si="3"/>
        <v>2031</v>
      </c>
      <c r="Q131" s="6">
        <v>48000</v>
      </c>
      <c r="R131" s="7">
        <v>4.3769466359208851</v>
      </c>
      <c r="S131" s="7"/>
      <c r="V131">
        <v>2029</v>
      </c>
      <c r="W131" s="4">
        <v>47178</v>
      </c>
      <c r="X131">
        <v>5.0456000000000003</v>
      </c>
    </row>
    <row r="132" spans="16:24" x14ac:dyDescent="0.25">
      <c r="P132">
        <f t="shared" si="3"/>
        <v>2031</v>
      </c>
      <c r="Q132" s="6">
        <v>48030</v>
      </c>
      <c r="R132" s="7">
        <v>4.5798514468576155</v>
      </c>
      <c r="S132" s="7"/>
      <c r="V132">
        <v>2029</v>
      </c>
      <c r="W132" s="4">
        <v>47209</v>
      </c>
      <c r="X132">
        <v>4.8628999999999998</v>
      </c>
    </row>
    <row r="133" spans="16:24" x14ac:dyDescent="0.25">
      <c r="P133">
        <f t="shared" si="3"/>
        <v>2031</v>
      </c>
      <c r="Q133" s="6">
        <v>48061</v>
      </c>
      <c r="R133" s="7">
        <v>4.65231745076359</v>
      </c>
      <c r="S133" s="7"/>
      <c r="V133">
        <v>2029</v>
      </c>
      <c r="W133" s="4">
        <v>47239</v>
      </c>
      <c r="X133">
        <v>4.891</v>
      </c>
    </row>
    <row r="134" spans="16:24" x14ac:dyDescent="0.25">
      <c r="P134">
        <f t="shared" si="3"/>
        <v>2031</v>
      </c>
      <c r="Q134" s="6">
        <v>48092</v>
      </c>
      <c r="R134" s="7">
        <v>4.4639058406080547</v>
      </c>
      <c r="S134" s="7"/>
      <c r="V134">
        <v>2029</v>
      </c>
      <c r="W134" s="4">
        <v>47270</v>
      </c>
      <c r="X134">
        <v>4.9471999999999996</v>
      </c>
    </row>
    <row r="135" spans="16:24" x14ac:dyDescent="0.25">
      <c r="P135">
        <f t="shared" ref="P135:P198" si="4">YEAR(Q135)</f>
        <v>2031</v>
      </c>
      <c r="Q135" s="6">
        <v>48122</v>
      </c>
      <c r="R135" s="7">
        <v>4.4494126398268596</v>
      </c>
      <c r="S135" s="7"/>
      <c r="V135">
        <v>2029</v>
      </c>
      <c r="W135" s="4">
        <v>47300</v>
      </c>
      <c r="X135">
        <v>5.0877999999999997</v>
      </c>
    </row>
    <row r="136" spans="16:24" x14ac:dyDescent="0.25">
      <c r="P136">
        <f t="shared" si="4"/>
        <v>2031</v>
      </c>
      <c r="Q136" s="6">
        <v>48153</v>
      </c>
      <c r="R136" s="7">
        <v>4.5653582460764195</v>
      </c>
      <c r="S136" s="7"/>
      <c r="V136">
        <v>2029</v>
      </c>
      <c r="W136" s="4">
        <v>47331</v>
      </c>
      <c r="X136">
        <v>5.1440000000000001</v>
      </c>
    </row>
    <row r="137" spans="16:24" x14ac:dyDescent="0.25">
      <c r="P137">
        <f t="shared" si="4"/>
        <v>2031</v>
      </c>
      <c r="Q137" s="6">
        <v>48183</v>
      </c>
      <c r="R137" s="7">
        <v>4.7827562577943441</v>
      </c>
      <c r="S137" s="7"/>
      <c r="V137">
        <v>2029</v>
      </c>
      <c r="W137" s="4">
        <v>47362</v>
      </c>
      <c r="X137">
        <v>5.1017999999999999</v>
      </c>
    </row>
    <row r="138" spans="16:24" x14ac:dyDescent="0.25">
      <c r="P138">
        <f t="shared" si="4"/>
        <v>2032</v>
      </c>
      <c r="Q138" s="6">
        <v>48214</v>
      </c>
      <c r="R138" s="7">
        <v>4.8186269297278015</v>
      </c>
      <c r="S138" s="7"/>
      <c r="V138">
        <v>2029</v>
      </c>
      <c r="W138" s="4">
        <v>47392</v>
      </c>
      <c r="X138">
        <v>5.1299000000000001</v>
      </c>
    </row>
    <row r="139" spans="16:24" x14ac:dyDescent="0.25">
      <c r="P139">
        <f t="shared" si="4"/>
        <v>2032</v>
      </c>
      <c r="Q139" s="6">
        <v>48245</v>
      </c>
      <c r="R139" s="7">
        <v>4.6555349413370148</v>
      </c>
      <c r="S139" s="7"/>
      <c r="V139">
        <v>2029</v>
      </c>
      <c r="W139" s="4">
        <v>47423</v>
      </c>
      <c r="X139">
        <v>5.1721000000000004</v>
      </c>
    </row>
    <row r="140" spans="16:24" x14ac:dyDescent="0.25">
      <c r="P140">
        <f t="shared" si="4"/>
        <v>2032</v>
      </c>
      <c r="Q140" s="6">
        <v>48274</v>
      </c>
      <c r="R140" s="7">
        <v>4.4924429529462273</v>
      </c>
      <c r="S140" s="7"/>
      <c r="V140">
        <v>2029</v>
      </c>
      <c r="W140" s="4">
        <v>47453</v>
      </c>
      <c r="X140">
        <v>5.5094000000000003</v>
      </c>
    </row>
    <row r="141" spans="16:24" x14ac:dyDescent="0.25">
      <c r="P141">
        <f t="shared" si="4"/>
        <v>2032</v>
      </c>
      <c r="Q141" s="6">
        <v>48305</v>
      </c>
      <c r="R141" s="7">
        <v>4.3590040533537655</v>
      </c>
      <c r="S141" s="7"/>
      <c r="V141">
        <v>2030</v>
      </c>
      <c r="W141" s="4">
        <v>47484</v>
      </c>
      <c r="X141">
        <v>5.593</v>
      </c>
    </row>
    <row r="142" spans="16:24" x14ac:dyDescent="0.25">
      <c r="P142">
        <f t="shared" si="4"/>
        <v>2032</v>
      </c>
      <c r="Q142" s="6">
        <v>48335</v>
      </c>
      <c r="R142" s="7">
        <v>4.3886571421520904</v>
      </c>
      <c r="S142" s="7"/>
      <c r="V142">
        <v>2030</v>
      </c>
      <c r="W142" s="4">
        <v>47515</v>
      </c>
      <c r="X142">
        <v>5.6360999999999999</v>
      </c>
    </row>
    <row r="143" spans="16:24" x14ac:dyDescent="0.25">
      <c r="P143">
        <f t="shared" si="4"/>
        <v>2032</v>
      </c>
      <c r="Q143" s="6">
        <v>48366</v>
      </c>
      <c r="R143" s="7">
        <v>4.4183102309504152</v>
      </c>
      <c r="S143" s="7"/>
      <c r="V143">
        <v>2030</v>
      </c>
      <c r="W143" s="4">
        <v>47543</v>
      </c>
      <c r="X143">
        <v>5.6074000000000002</v>
      </c>
    </row>
    <row r="144" spans="16:24" x14ac:dyDescent="0.25">
      <c r="P144">
        <f t="shared" si="4"/>
        <v>2032</v>
      </c>
      <c r="Q144" s="6">
        <v>48396</v>
      </c>
      <c r="R144" s="7">
        <v>4.6110553081395267</v>
      </c>
      <c r="S144" s="7"/>
      <c r="V144">
        <v>2030</v>
      </c>
      <c r="W144" s="4">
        <v>47574</v>
      </c>
      <c r="X144">
        <v>5.4635999999999996</v>
      </c>
    </row>
    <row r="145" spans="16:24" x14ac:dyDescent="0.25">
      <c r="P145">
        <f t="shared" si="4"/>
        <v>2032</v>
      </c>
      <c r="Q145" s="6">
        <v>48427</v>
      </c>
      <c r="R145" s="7">
        <v>4.7000145745345021</v>
      </c>
      <c r="S145" s="7"/>
      <c r="V145">
        <v>2030</v>
      </c>
      <c r="W145" s="4">
        <v>47604</v>
      </c>
      <c r="X145">
        <v>5.4923999999999999</v>
      </c>
    </row>
    <row r="146" spans="16:24" x14ac:dyDescent="0.25">
      <c r="P146">
        <f t="shared" si="4"/>
        <v>2032</v>
      </c>
      <c r="Q146" s="6">
        <v>48458</v>
      </c>
      <c r="R146" s="7">
        <v>4.551749130542877</v>
      </c>
      <c r="S146" s="7"/>
      <c r="V146">
        <v>2030</v>
      </c>
      <c r="W146" s="4">
        <v>47635</v>
      </c>
      <c r="X146">
        <v>5.5354999999999999</v>
      </c>
    </row>
    <row r="147" spans="16:24" x14ac:dyDescent="0.25">
      <c r="P147">
        <f t="shared" si="4"/>
        <v>2032</v>
      </c>
      <c r="Q147" s="6">
        <v>48488</v>
      </c>
      <c r="R147" s="7">
        <v>4.551749130542877</v>
      </c>
      <c r="S147" s="7"/>
      <c r="V147">
        <v>2030</v>
      </c>
      <c r="W147" s="4">
        <v>47665</v>
      </c>
      <c r="X147">
        <v>5.7080000000000002</v>
      </c>
    </row>
    <row r="148" spans="16:24" x14ac:dyDescent="0.25">
      <c r="P148">
        <f t="shared" si="4"/>
        <v>2032</v>
      </c>
      <c r="Q148" s="6">
        <v>48519</v>
      </c>
      <c r="R148" s="7">
        <v>4.7148411189336645</v>
      </c>
      <c r="S148" s="7"/>
      <c r="V148">
        <v>2030</v>
      </c>
      <c r="W148" s="4">
        <v>47696</v>
      </c>
      <c r="X148">
        <v>5.7511999999999999</v>
      </c>
    </row>
    <row r="149" spans="16:24" x14ac:dyDescent="0.25">
      <c r="P149">
        <f t="shared" si="4"/>
        <v>2032</v>
      </c>
      <c r="Q149" s="6">
        <v>48549</v>
      </c>
      <c r="R149" s="7">
        <v>4.9520658293202633</v>
      </c>
      <c r="S149" s="7"/>
      <c r="V149">
        <v>2030</v>
      </c>
      <c r="W149" s="4">
        <v>47727</v>
      </c>
      <c r="X149">
        <v>5.6218000000000004</v>
      </c>
    </row>
    <row r="150" spans="16:24" x14ac:dyDescent="0.25">
      <c r="P150">
        <f t="shared" si="4"/>
        <v>2033</v>
      </c>
      <c r="Q150" s="6">
        <v>48580</v>
      </c>
      <c r="R150" s="7">
        <v>4.990125568792914</v>
      </c>
      <c r="S150" s="7"/>
      <c r="V150">
        <v>2030</v>
      </c>
      <c r="W150" s="4">
        <v>47757</v>
      </c>
      <c r="X150">
        <v>5.6649000000000003</v>
      </c>
    </row>
    <row r="151" spans="16:24" x14ac:dyDescent="0.25">
      <c r="P151">
        <f t="shared" si="4"/>
        <v>2033</v>
      </c>
      <c r="Q151" s="6">
        <v>48611</v>
      </c>
      <c r="R151" s="7">
        <v>5.0052931237132565</v>
      </c>
      <c r="S151" s="7"/>
      <c r="V151">
        <v>2030</v>
      </c>
      <c r="W151" s="4">
        <v>47788</v>
      </c>
      <c r="X151">
        <v>5.7655000000000003</v>
      </c>
    </row>
    <row r="152" spans="16:24" x14ac:dyDescent="0.25">
      <c r="P152">
        <f t="shared" si="4"/>
        <v>2033</v>
      </c>
      <c r="Q152" s="6">
        <v>48639</v>
      </c>
      <c r="R152" s="7">
        <v>4.8081149097487952</v>
      </c>
      <c r="S152" s="7"/>
      <c r="V152">
        <v>2030</v>
      </c>
      <c r="W152" s="4">
        <v>47818</v>
      </c>
      <c r="X152">
        <v>5.9812000000000003</v>
      </c>
    </row>
    <row r="153" spans="16:24" x14ac:dyDescent="0.25">
      <c r="P153">
        <f t="shared" si="4"/>
        <v>2033</v>
      </c>
      <c r="Q153" s="6">
        <v>48670</v>
      </c>
      <c r="R153" s="7">
        <v>4.4592611465809018</v>
      </c>
      <c r="S153" s="7"/>
      <c r="V153">
        <v>2031</v>
      </c>
      <c r="W153" s="4">
        <v>47849</v>
      </c>
      <c r="X153">
        <v>6.0305</v>
      </c>
    </row>
    <row r="154" spans="16:24" x14ac:dyDescent="0.25">
      <c r="P154">
        <f t="shared" si="4"/>
        <v>2033</v>
      </c>
      <c r="Q154" s="6">
        <v>48700</v>
      </c>
      <c r="R154" s="7">
        <v>4.4895962564215877</v>
      </c>
      <c r="S154" s="7"/>
      <c r="V154">
        <v>2031</v>
      </c>
      <c r="W154" s="4">
        <v>47880</v>
      </c>
      <c r="X154">
        <v>6.0747</v>
      </c>
    </row>
    <row r="155" spans="16:24" x14ac:dyDescent="0.25">
      <c r="P155">
        <f t="shared" si="4"/>
        <v>2033</v>
      </c>
      <c r="Q155" s="6">
        <v>48731</v>
      </c>
      <c r="R155" s="7">
        <v>4.5350989211826178</v>
      </c>
      <c r="S155" s="7"/>
      <c r="V155">
        <v>2031</v>
      </c>
      <c r="W155" s="4">
        <v>47908</v>
      </c>
      <c r="X155">
        <v>5.9423000000000004</v>
      </c>
    </row>
    <row r="156" spans="16:24" x14ac:dyDescent="0.25">
      <c r="P156">
        <f t="shared" si="4"/>
        <v>2033</v>
      </c>
      <c r="Q156" s="6">
        <v>48761</v>
      </c>
      <c r="R156" s="7">
        <v>4.7171095802267358</v>
      </c>
      <c r="S156" s="7"/>
      <c r="V156">
        <v>2031</v>
      </c>
      <c r="W156" s="4">
        <v>47939</v>
      </c>
      <c r="X156">
        <v>5.6775000000000002</v>
      </c>
    </row>
    <row r="157" spans="16:24" x14ac:dyDescent="0.25">
      <c r="P157">
        <f t="shared" si="4"/>
        <v>2033</v>
      </c>
      <c r="Q157" s="6">
        <v>48792</v>
      </c>
      <c r="R157" s="7">
        <v>4.838450019589482</v>
      </c>
      <c r="S157" s="7"/>
      <c r="V157">
        <v>2031</v>
      </c>
      <c r="W157" s="4">
        <v>47969</v>
      </c>
      <c r="X157">
        <v>5.7069000000000001</v>
      </c>
    </row>
    <row r="158" spans="16:24" x14ac:dyDescent="0.25">
      <c r="P158">
        <f t="shared" si="4"/>
        <v>2033</v>
      </c>
      <c r="Q158" s="6">
        <v>48823</v>
      </c>
      <c r="R158" s="7">
        <v>4.7019420253063933</v>
      </c>
      <c r="S158" s="7"/>
      <c r="V158">
        <v>2031</v>
      </c>
      <c r="W158" s="4">
        <v>48000</v>
      </c>
      <c r="X158">
        <v>5.7363999999999997</v>
      </c>
    </row>
    <row r="159" spans="16:24" x14ac:dyDescent="0.25">
      <c r="P159">
        <f t="shared" si="4"/>
        <v>2033</v>
      </c>
      <c r="Q159" s="6">
        <v>48853</v>
      </c>
      <c r="R159" s="7">
        <v>4.686774470386049</v>
      </c>
      <c r="S159" s="7"/>
      <c r="V159">
        <v>2031</v>
      </c>
      <c r="W159" s="4">
        <v>48030</v>
      </c>
      <c r="X159">
        <v>5.8246000000000002</v>
      </c>
    </row>
    <row r="160" spans="16:24" x14ac:dyDescent="0.25">
      <c r="P160">
        <f t="shared" si="4"/>
        <v>2033</v>
      </c>
      <c r="Q160" s="6">
        <v>48884</v>
      </c>
      <c r="R160" s="7">
        <v>4.9294553491115405</v>
      </c>
      <c r="S160" s="7"/>
      <c r="V160">
        <v>2031</v>
      </c>
      <c r="W160" s="4">
        <v>48061</v>
      </c>
      <c r="X160">
        <v>5.8981000000000003</v>
      </c>
    </row>
    <row r="161" spans="16:24" x14ac:dyDescent="0.25">
      <c r="P161">
        <f t="shared" si="4"/>
        <v>2033</v>
      </c>
      <c r="Q161" s="6">
        <v>48914</v>
      </c>
      <c r="R161" s="7">
        <v>5.1114660081556593</v>
      </c>
      <c r="S161" s="7"/>
      <c r="V161">
        <v>2031</v>
      </c>
      <c r="W161" s="4">
        <v>48092</v>
      </c>
      <c r="X161">
        <v>5.8392999999999997</v>
      </c>
    </row>
    <row r="162" spans="16:24" x14ac:dyDescent="0.25">
      <c r="P162">
        <f t="shared" si="4"/>
        <v>2034</v>
      </c>
      <c r="Q162" s="6">
        <v>48945</v>
      </c>
      <c r="R162" s="7">
        <v>5.1564833111592376</v>
      </c>
      <c r="S162" s="7"/>
      <c r="V162">
        <v>2031</v>
      </c>
      <c r="W162" s="4">
        <v>48122</v>
      </c>
      <c r="X162">
        <v>5.8834</v>
      </c>
    </row>
    <row r="163" spans="16:24" x14ac:dyDescent="0.25">
      <c r="P163">
        <f t="shared" si="4"/>
        <v>2034</v>
      </c>
      <c r="Q163" s="6">
        <v>48976</v>
      </c>
      <c r="R163" s="7">
        <v>5.1875464636361004</v>
      </c>
      <c r="S163" s="7"/>
      <c r="V163">
        <v>2031</v>
      </c>
      <c r="W163" s="4">
        <v>48153</v>
      </c>
      <c r="X163">
        <v>5.8981000000000003</v>
      </c>
    </row>
    <row r="164" spans="16:24" x14ac:dyDescent="0.25">
      <c r="P164">
        <f t="shared" si="4"/>
        <v>2034</v>
      </c>
      <c r="Q164" s="6">
        <v>49004</v>
      </c>
      <c r="R164" s="7">
        <v>4.9390412438211984</v>
      </c>
      <c r="S164" s="7"/>
      <c r="V164">
        <v>2031</v>
      </c>
      <c r="W164" s="4">
        <v>48183</v>
      </c>
      <c r="X164">
        <v>6.2069999999999999</v>
      </c>
    </row>
    <row r="165" spans="16:24" x14ac:dyDescent="0.25">
      <c r="P165">
        <f t="shared" si="4"/>
        <v>2034</v>
      </c>
      <c r="Q165" s="6">
        <v>49035</v>
      </c>
      <c r="R165" s="7">
        <v>4.5507518378604122</v>
      </c>
      <c r="S165" s="7"/>
      <c r="V165">
        <v>2032</v>
      </c>
      <c r="W165" s="4">
        <v>48214</v>
      </c>
      <c r="X165">
        <v>6.2746000000000004</v>
      </c>
    </row>
    <row r="166" spans="16:24" x14ac:dyDescent="0.25">
      <c r="P166">
        <f t="shared" si="4"/>
        <v>2034</v>
      </c>
      <c r="Q166" s="6">
        <v>49065</v>
      </c>
      <c r="R166" s="7">
        <v>4.5973465665757063</v>
      </c>
      <c r="S166" s="7"/>
      <c r="V166">
        <v>2032</v>
      </c>
      <c r="W166" s="4">
        <v>48245</v>
      </c>
      <c r="X166">
        <v>6.3045999999999998</v>
      </c>
    </row>
    <row r="167" spans="16:24" x14ac:dyDescent="0.25">
      <c r="P167">
        <f t="shared" si="4"/>
        <v>2034</v>
      </c>
      <c r="Q167" s="6">
        <v>49096</v>
      </c>
      <c r="R167" s="7">
        <v>4.628409719052569</v>
      </c>
      <c r="S167" s="7"/>
      <c r="V167">
        <v>2032</v>
      </c>
      <c r="W167" s="4">
        <v>48274</v>
      </c>
      <c r="X167">
        <v>6.2294</v>
      </c>
    </row>
    <row r="168" spans="16:24" x14ac:dyDescent="0.25">
      <c r="P168">
        <f t="shared" si="4"/>
        <v>2034</v>
      </c>
      <c r="Q168" s="6">
        <v>49126</v>
      </c>
      <c r="R168" s="7">
        <v>4.8303202101521778</v>
      </c>
      <c r="S168" s="7"/>
      <c r="V168">
        <v>2032</v>
      </c>
      <c r="W168" s="4">
        <v>48305</v>
      </c>
      <c r="X168">
        <v>6.0037000000000003</v>
      </c>
    </row>
    <row r="169" spans="16:24" x14ac:dyDescent="0.25">
      <c r="P169">
        <f t="shared" si="4"/>
        <v>2034</v>
      </c>
      <c r="Q169" s="6">
        <v>49157</v>
      </c>
      <c r="R169" s="7">
        <v>4.9390412438211984</v>
      </c>
      <c r="S169" s="7"/>
      <c r="V169">
        <v>2032</v>
      </c>
      <c r="W169" s="4">
        <v>48335</v>
      </c>
      <c r="X169">
        <v>6.0338000000000003</v>
      </c>
    </row>
    <row r="170" spans="16:24" x14ac:dyDescent="0.25">
      <c r="P170">
        <f t="shared" si="4"/>
        <v>2034</v>
      </c>
      <c r="Q170" s="6">
        <v>49188</v>
      </c>
      <c r="R170" s="7">
        <v>4.7215991764831573</v>
      </c>
      <c r="S170" s="7"/>
      <c r="V170">
        <v>2032</v>
      </c>
      <c r="W170" s="4">
        <v>48366</v>
      </c>
      <c r="X170">
        <v>6.0639000000000003</v>
      </c>
    </row>
    <row r="171" spans="16:24" x14ac:dyDescent="0.25">
      <c r="P171">
        <f t="shared" si="4"/>
        <v>2034</v>
      </c>
      <c r="Q171" s="6">
        <v>49218</v>
      </c>
      <c r="R171" s="7">
        <v>4.7371307527215887</v>
      </c>
      <c r="S171" s="7"/>
      <c r="V171">
        <v>2032</v>
      </c>
      <c r="W171" s="4">
        <v>48396</v>
      </c>
      <c r="X171">
        <v>6.2144000000000004</v>
      </c>
    </row>
    <row r="172" spans="16:24" x14ac:dyDescent="0.25">
      <c r="P172">
        <f t="shared" si="4"/>
        <v>2034</v>
      </c>
      <c r="Q172" s="6">
        <v>49249</v>
      </c>
      <c r="R172" s="7">
        <v>4.8458517863906092</v>
      </c>
      <c r="S172" s="7"/>
      <c r="V172">
        <v>2032</v>
      </c>
      <c r="W172" s="4">
        <v>48427</v>
      </c>
      <c r="X172">
        <v>6.2595000000000001</v>
      </c>
    </row>
    <row r="173" spans="16:24" x14ac:dyDescent="0.25">
      <c r="P173">
        <f t="shared" si="4"/>
        <v>2034</v>
      </c>
      <c r="Q173" s="6">
        <v>49279</v>
      </c>
      <c r="R173" s="7">
        <v>5.1254201586823749</v>
      </c>
      <c r="S173" s="7"/>
      <c r="V173">
        <v>2032</v>
      </c>
      <c r="W173" s="4">
        <v>48458</v>
      </c>
      <c r="X173">
        <v>6.1843000000000004</v>
      </c>
    </row>
    <row r="174" spans="16:24" x14ac:dyDescent="0.25">
      <c r="P174">
        <f t="shared" si="4"/>
        <v>2035</v>
      </c>
      <c r="Q174" s="6">
        <v>49310</v>
      </c>
      <c r="R174" s="7">
        <v>5.1689085721499826</v>
      </c>
      <c r="S174" s="7"/>
      <c r="V174">
        <v>2032</v>
      </c>
      <c r="W174" s="4">
        <v>48488</v>
      </c>
      <c r="X174">
        <v>6.2144000000000004</v>
      </c>
    </row>
    <row r="175" spans="16:24" x14ac:dyDescent="0.25">
      <c r="P175">
        <f t="shared" si="4"/>
        <v>2035</v>
      </c>
      <c r="Q175" s="6">
        <v>49341</v>
      </c>
      <c r="R175" s="7">
        <v>5.0575782336729063</v>
      </c>
      <c r="S175" s="7"/>
      <c r="V175">
        <v>2032</v>
      </c>
      <c r="W175" s="4">
        <v>48519</v>
      </c>
      <c r="X175">
        <v>6.2746000000000004</v>
      </c>
    </row>
    <row r="176" spans="16:24" x14ac:dyDescent="0.25">
      <c r="P176">
        <f t="shared" si="4"/>
        <v>2035</v>
      </c>
      <c r="Q176" s="6">
        <v>49369</v>
      </c>
      <c r="R176" s="7">
        <v>4.8508218907869072</v>
      </c>
      <c r="S176" s="7"/>
      <c r="V176">
        <v>2032</v>
      </c>
      <c r="W176" s="4">
        <v>48549</v>
      </c>
      <c r="X176">
        <v>6.5904999999999996</v>
      </c>
    </row>
    <row r="177" spans="16:24" x14ac:dyDescent="0.25">
      <c r="P177">
        <f t="shared" si="4"/>
        <v>2035</v>
      </c>
      <c r="Q177" s="6">
        <v>49400</v>
      </c>
      <c r="R177" s="7">
        <v>4.7553958863779844</v>
      </c>
      <c r="S177" s="7"/>
      <c r="V177">
        <v>2033</v>
      </c>
      <c r="W177" s="4">
        <v>48580</v>
      </c>
      <c r="X177">
        <v>6.6497999999999999</v>
      </c>
    </row>
    <row r="178" spans="16:24" x14ac:dyDescent="0.25">
      <c r="P178">
        <f t="shared" si="4"/>
        <v>2035</v>
      </c>
      <c r="Q178" s="6">
        <v>49430</v>
      </c>
      <c r="R178" s="7">
        <v>4.8031088885824458</v>
      </c>
      <c r="S178" s="7"/>
      <c r="V178">
        <v>2033</v>
      </c>
      <c r="W178" s="4">
        <v>48611</v>
      </c>
      <c r="X178">
        <v>6.6806000000000001</v>
      </c>
    </row>
    <row r="179" spans="16:24" x14ac:dyDescent="0.25">
      <c r="P179">
        <f t="shared" si="4"/>
        <v>2035</v>
      </c>
      <c r="Q179" s="6">
        <v>49461</v>
      </c>
      <c r="R179" s="7">
        <v>4.8349175567187537</v>
      </c>
      <c r="S179" s="7"/>
      <c r="V179">
        <v>2033</v>
      </c>
      <c r="W179" s="4">
        <v>48639</v>
      </c>
      <c r="X179">
        <v>6.5574000000000003</v>
      </c>
    </row>
    <row r="180" spans="16:24" x14ac:dyDescent="0.25">
      <c r="P180">
        <f t="shared" si="4"/>
        <v>2035</v>
      </c>
      <c r="Q180" s="6">
        <v>49491</v>
      </c>
      <c r="R180" s="7">
        <v>5.0575782336729063</v>
      </c>
      <c r="S180" s="7"/>
      <c r="V180">
        <v>2033</v>
      </c>
      <c r="W180" s="4">
        <v>48670</v>
      </c>
      <c r="X180">
        <v>6.3110999999999997</v>
      </c>
    </row>
    <row r="181" spans="16:24" x14ac:dyDescent="0.25">
      <c r="P181">
        <f t="shared" si="4"/>
        <v>2035</v>
      </c>
      <c r="Q181" s="6">
        <v>49522</v>
      </c>
      <c r="R181" s="7">
        <v>5.1848129062181361</v>
      </c>
      <c r="S181" s="7"/>
      <c r="V181">
        <v>2033</v>
      </c>
      <c r="W181" s="4">
        <v>48700</v>
      </c>
      <c r="X181">
        <v>6.3573000000000004</v>
      </c>
    </row>
    <row r="182" spans="16:24" x14ac:dyDescent="0.25">
      <c r="P182">
        <f t="shared" si="4"/>
        <v>2035</v>
      </c>
      <c r="Q182" s="6">
        <v>49553</v>
      </c>
      <c r="R182" s="7">
        <v>4.978056563332137</v>
      </c>
      <c r="S182" s="7"/>
      <c r="V182">
        <v>2033</v>
      </c>
      <c r="W182" s="4">
        <v>48731</v>
      </c>
      <c r="X182">
        <v>6.3880999999999997</v>
      </c>
    </row>
    <row r="183" spans="16:24" x14ac:dyDescent="0.25">
      <c r="P183">
        <f t="shared" si="4"/>
        <v>2035</v>
      </c>
      <c r="Q183" s="6">
        <v>49583</v>
      </c>
      <c r="R183" s="7">
        <v>4.978056563332137</v>
      </c>
      <c r="S183" s="7"/>
      <c r="V183">
        <v>2033</v>
      </c>
      <c r="W183" s="4">
        <v>48761</v>
      </c>
      <c r="X183">
        <v>6.5881999999999996</v>
      </c>
    </row>
    <row r="184" spans="16:24" x14ac:dyDescent="0.25">
      <c r="P184">
        <f t="shared" si="4"/>
        <v>2035</v>
      </c>
      <c r="Q184" s="6">
        <v>49614</v>
      </c>
      <c r="R184" s="7">
        <v>5.1530042380818291</v>
      </c>
      <c r="S184" s="7"/>
      <c r="V184">
        <v>2033</v>
      </c>
      <c r="W184" s="4">
        <v>48792</v>
      </c>
      <c r="X184">
        <v>6.6344000000000003</v>
      </c>
    </row>
    <row r="185" spans="16:24" x14ac:dyDescent="0.25">
      <c r="P185">
        <f t="shared" si="4"/>
        <v>2035</v>
      </c>
      <c r="Q185" s="6">
        <v>49644</v>
      </c>
      <c r="R185" s="7">
        <v>5.391569249104136</v>
      </c>
      <c r="S185" s="7"/>
      <c r="V185">
        <v>2033</v>
      </c>
      <c r="W185" s="4">
        <v>48823</v>
      </c>
      <c r="X185">
        <v>6.5111999999999997</v>
      </c>
    </row>
    <row r="186" spans="16:24" x14ac:dyDescent="0.25">
      <c r="P186">
        <f t="shared" si="4"/>
        <v>2036</v>
      </c>
      <c r="Q186" s="6">
        <v>49675</v>
      </c>
      <c r="R186" s="7">
        <v>5.4342246730749242</v>
      </c>
      <c r="S186" s="7"/>
      <c r="V186">
        <v>2033</v>
      </c>
      <c r="W186" s="4">
        <v>48853</v>
      </c>
      <c r="X186">
        <v>6.5574000000000003</v>
      </c>
    </row>
    <row r="187" spans="16:24" x14ac:dyDescent="0.25">
      <c r="P187">
        <f t="shared" si="4"/>
        <v>2036</v>
      </c>
      <c r="Q187" s="6">
        <v>49706</v>
      </c>
      <c r="R187" s="7">
        <v>5.3528740043163179</v>
      </c>
      <c r="S187" s="7"/>
      <c r="V187">
        <v>2033</v>
      </c>
      <c r="W187" s="4">
        <v>48884</v>
      </c>
      <c r="X187">
        <v>6.6036000000000001</v>
      </c>
    </row>
    <row r="188" spans="16:24" x14ac:dyDescent="0.25">
      <c r="P188">
        <f t="shared" si="4"/>
        <v>2036</v>
      </c>
      <c r="Q188" s="6">
        <v>49735</v>
      </c>
      <c r="R188" s="7">
        <v>5.1739025330473831</v>
      </c>
      <c r="S188" s="7"/>
      <c r="V188">
        <v>2033</v>
      </c>
      <c r="W188" s="4">
        <v>48914</v>
      </c>
      <c r="X188">
        <v>6.9268000000000001</v>
      </c>
    </row>
    <row r="189" spans="16:24" x14ac:dyDescent="0.25">
      <c r="P189">
        <f t="shared" si="4"/>
        <v>2036</v>
      </c>
      <c r="Q189" s="6">
        <v>49766</v>
      </c>
      <c r="R189" s="7">
        <v>4.7996894567577923</v>
      </c>
      <c r="S189" s="7"/>
      <c r="V189">
        <v>2034</v>
      </c>
      <c r="W189" s="4">
        <v>48945</v>
      </c>
      <c r="X189">
        <v>6.9916999999999998</v>
      </c>
    </row>
    <row r="190" spans="16:24" x14ac:dyDescent="0.25">
      <c r="P190">
        <f t="shared" si="4"/>
        <v>2036</v>
      </c>
      <c r="Q190" s="6">
        <v>49796</v>
      </c>
      <c r="R190" s="7">
        <v>4.8322297242612349</v>
      </c>
      <c r="S190" s="7"/>
      <c r="V190">
        <v>2034</v>
      </c>
      <c r="W190" s="4">
        <v>48976</v>
      </c>
      <c r="X190">
        <v>7.0388999999999999</v>
      </c>
    </row>
    <row r="191" spans="16:24" x14ac:dyDescent="0.25">
      <c r="P191">
        <f t="shared" si="4"/>
        <v>2036</v>
      </c>
      <c r="Q191" s="6">
        <v>49827</v>
      </c>
      <c r="R191" s="7">
        <v>4.8810401255163987</v>
      </c>
      <c r="S191" s="7"/>
      <c r="V191">
        <v>2034</v>
      </c>
      <c r="W191" s="4">
        <v>49004</v>
      </c>
      <c r="X191">
        <v>6.85</v>
      </c>
    </row>
    <row r="192" spans="16:24" x14ac:dyDescent="0.25">
      <c r="P192">
        <f t="shared" si="4"/>
        <v>2036</v>
      </c>
      <c r="Q192" s="6">
        <v>49857</v>
      </c>
      <c r="R192" s="7">
        <v>5.1413622655439406</v>
      </c>
      <c r="S192" s="7"/>
      <c r="V192">
        <v>2034</v>
      </c>
      <c r="W192" s="4">
        <v>49035</v>
      </c>
      <c r="X192">
        <v>6.5350000000000001</v>
      </c>
    </row>
    <row r="193" spans="16:24" x14ac:dyDescent="0.25">
      <c r="P193">
        <f t="shared" si="4"/>
        <v>2036</v>
      </c>
      <c r="Q193" s="6">
        <v>49888</v>
      </c>
      <c r="R193" s="7">
        <v>5.2877934693094319</v>
      </c>
      <c r="S193" s="7"/>
      <c r="V193">
        <v>2034</v>
      </c>
      <c r="W193" s="4">
        <v>49065</v>
      </c>
      <c r="X193">
        <v>6.5664999999999996</v>
      </c>
    </row>
    <row r="194" spans="16:24" x14ac:dyDescent="0.25">
      <c r="P194">
        <f t="shared" si="4"/>
        <v>2036</v>
      </c>
      <c r="Q194" s="6">
        <v>49919</v>
      </c>
      <c r="R194" s="7">
        <v>5.1250921317922185</v>
      </c>
      <c r="S194" s="7"/>
      <c r="V194">
        <v>2034</v>
      </c>
      <c r="W194" s="4">
        <v>49096</v>
      </c>
      <c r="X194">
        <v>6.5979999999999999</v>
      </c>
    </row>
    <row r="195" spans="16:24" x14ac:dyDescent="0.25">
      <c r="P195">
        <f t="shared" si="4"/>
        <v>2036</v>
      </c>
      <c r="Q195" s="6">
        <v>49949</v>
      </c>
      <c r="R195" s="7">
        <v>5.1088219980404981</v>
      </c>
      <c r="S195" s="7"/>
      <c r="V195">
        <v>2034</v>
      </c>
      <c r="W195" s="4">
        <v>49126</v>
      </c>
      <c r="X195">
        <v>6.8185000000000002</v>
      </c>
    </row>
    <row r="196" spans="16:24" x14ac:dyDescent="0.25">
      <c r="P196">
        <f t="shared" si="4"/>
        <v>2036</v>
      </c>
      <c r="Q196" s="6">
        <v>49980</v>
      </c>
      <c r="R196" s="7">
        <v>5.3854142718197604</v>
      </c>
      <c r="S196" s="7"/>
      <c r="V196">
        <v>2034</v>
      </c>
      <c r="W196" s="4">
        <v>49157</v>
      </c>
      <c r="X196">
        <v>6.8657000000000004</v>
      </c>
    </row>
    <row r="197" spans="16:24" x14ac:dyDescent="0.25">
      <c r="P197">
        <f t="shared" si="4"/>
        <v>2036</v>
      </c>
      <c r="Q197" s="6">
        <v>50010</v>
      </c>
      <c r="R197" s="7">
        <v>5.5643857430886943</v>
      </c>
      <c r="S197" s="7"/>
      <c r="V197">
        <v>2034</v>
      </c>
      <c r="W197" s="4">
        <v>49188</v>
      </c>
      <c r="X197">
        <v>6.7240000000000002</v>
      </c>
    </row>
    <row r="198" spans="16:24" x14ac:dyDescent="0.25">
      <c r="P198">
        <f t="shared" si="4"/>
        <v>2037</v>
      </c>
      <c r="Q198" s="6">
        <v>50041</v>
      </c>
      <c r="R198" s="7">
        <v>5.60914488103968</v>
      </c>
      <c r="S198" s="7"/>
      <c r="V198">
        <v>2034</v>
      </c>
      <c r="W198" s="4">
        <v>49218</v>
      </c>
      <c r="X198">
        <v>6.7554999999999996</v>
      </c>
    </row>
    <row r="199" spans="16:24" x14ac:dyDescent="0.25">
      <c r="P199">
        <f t="shared" ref="P199:P245" si="5">YEAR(Q199)</f>
        <v>2037</v>
      </c>
      <c r="Q199" s="6">
        <v>50072</v>
      </c>
      <c r="R199" s="7">
        <v>5.6424335746957013</v>
      </c>
      <c r="S199" s="7"/>
      <c r="V199">
        <v>2034</v>
      </c>
      <c r="W199" s="4">
        <v>49249</v>
      </c>
      <c r="X199">
        <v>6.8185000000000002</v>
      </c>
    </row>
    <row r="200" spans="16:24" x14ac:dyDescent="0.25">
      <c r="P200">
        <f t="shared" si="5"/>
        <v>2037</v>
      </c>
      <c r="Q200" s="6">
        <v>50100</v>
      </c>
      <c r="R200" s="7">
        <v>5.3428353317915045</v>
      </c>
      <c r="S200" s="7"/>
      <c r="V200">
        <v>2034</v>
      </c>
      <c r="W200" s="4">
        <v>49279</v>
      </c>
      <c r="X200">
        <v>7.1018999999999997</v>
      </c>
    </row>
    <row r="201" spans="16:24" x14ac:dyDescent="0.25">
      <c r="P201">
        <f t="shared" si="5"/>
        <v>2037</v>
      </c>
      <c r="Q201" s="6">
        <v>50131</v>
      </c>
      <c r="R201" s="7">
        <v>4.943371007919243</v>
      </c>
      <c r="S201" s="7"/>
      <c r="V201">
        <v>2035</v>
      </c>
      <c r="W201" s="4">
        <v>49310</v>
      </c>
      <c r="X201">
        <v>7.1616</v>
      </c>
    </row>
    <row r="202" spans="16:24" x14ac:dyDescent="0.25">
      <c r="P202">
        <f t="shared" si="5"/>
        <v>2037</v>
      </c>
      <c r="Q202" s="6">
        <v>50161</v>
      </c>
      <c r="R202" s="7">
        <v>4.9766597015752652</v>
      </c>
      <c r="S202" s="7"/>
      <c r="V202">
        <v>2035</v>
      </c>
      <c r="W202" s="4">
        <v>49341</v>
      </c>
      <c r="X202">
        <v>7.1938000000000004</v>
      </c>
    </row>
    <row r="203" spans="16:24" x14ac:dyDescent="0.25">
      <c r="P203">
        <f t="shared" si="5"/>
        <v>2037</v>
      </c>
      <c r="Q203" s="6">
        <v>50192</v>
      </c>
      <c r="R203" s="7">
        <v>5.0099483952312864</v>
      </c>
      <c r="S203" s="7"/>
      <c r="V203">
        <v>2035</v>
      </c>
      <c r="W203" s="4">
        <v>49369</v>
      </c>
      <c r="X203">
        <v>6.5660999999999996</v>
      </c>
    </row>
    <row r="204" spans="16:24" x14ac:dyDescent="0.25">
      <c r="P204">
        <f t="shared" si="5"/>
        <v>2037</v>
      </c>
      <c r="Q204" s="6">
        <v>50222</v>
      </c>
      <c r="R204" s="7">
        <v>5.2596135976514509</v>
      </c>
      <c r="S204" s="7"/>
      <c r="V204">
        <v>2035</v>
      </c>
      <c r="W204" s="4">
        <v>49400</v>
      </c>
      <c r="X204">
        <v>6.0994000000000002</v>
      </c>
    </row>
    <row r="205" spans="16:24" x14ac:dyDescent="0.25">
      <c r="P205">
        <f t="shared" si="5"/>
        <v>2037</v>
      </c>
      <c r="Q205" s="6">
        <v>50253</v>
      </c>
      <c r="R205" s="7">
        <v>5.4094127191035488</v>
      </c>
      <c r="S205" s="7"/>
      <c r="V205">
        <v>2035</v>
      </c>
      <c r="W205" s="4">
        <v>49430</v>
      </c>
      <c r="X205">
        <v>6.1477000000000004</v>
      </c>
    </row>
    <row r="206" spans="16:24" x14ac:dyDescent="0.25">
      <c r="P206">
        <f t="shared" si="5"/>
        <v>2037</v>
      </c>
      <c r="Q206" s="6">
        <v>50284</v>
      </c>
      <c r="R206" s="7">
        <v>5.1930362103394065</v>
      </c>
      <c r="S206" s="7"/>
      <c r="V206">
        <v>2035</v>
      </c>
      <c r="W206" s="4">
        <v>49461</v>
      </c>
      <c r="X206">
        <v>6.1798999999999999</v>
      </c>
    </row>
    <row r="207" spans="16:24" x14ac:dyDescent="0.25">
      <c r="P207">
        <f t="shared" si="5"/>
        <v>2037</v>
      </c>
      <c r="Q207" s="6">
        <v>50314</v>
      </c>
      <c r="R207" s="7">
        <v>5.1763918635113955</v>
      </c>
      <c r="S207" s="7"/>
      <c r="V207">
        <v>2035</v>
      </c>
      <c r="W207" s="4">
        <v>49491</v>
      </c>
      <c r="X207">
        <v>6.3730000000000002</v>
      </c>
    </row>
    <row r="208" spans="16:24" x14ac:dyDescent="0.25">
      <c r="P208">
        <f t="shared" si="5"/>
        <v>2037</v>
      </c>
      <c r="Q208" s="6">
        <v>50345</v>
      </c>
      <c r="R208" s="7">
        <v>5.4094127191035488</v>
      </c>
      <c r="S208" s="7"/>
      <c r="V208">
        <v>2035</v>
      </c>
      <c r="W208" s="4">
        <v>49522</v>
      </c>
      <c r="X208">
        <v>6.4212999999999996</v>
      </c>
    </row>
    <row r="209" spans="16:24" x14ac:dyDescent="0.25">
      <c r="P209">
        <f t="shared" si="5"/>
        <v>2037</v>
      </c>
      <c r="Q209" s="6">
        <v>50375</v>
      </c>
      <c r="R209" s="7">
        <v>5.6424335746957013</v>
      </c>
      <c r="S209" s="7"/>
      <c r="V209">
        <v>2035</v>
      </c>
      <c r="W209" s="4">
        <v>49553</v>
      </c>
      <c r="X209">
        <v>6.2763999999999998</v>
      </c>
    </row>
    <row r="210" spans="16:24" x14ac:dyDescent="0.25">
      <c r="P210">
        <f t="shared" si="5"/>
        <v>2038</v>
      </c>
      <c r="Q210" s="6">
        <v>50406</v>
      </c>
      <c r="R210" s="7">
        <v>5.6870737128884254</v>
      </c>
      <c r="S210" s="7"/>
      <c r="V210">
        <v>2035</v>
      </c>
      <c r="W210" s="4">
        <v>49583</v>
      </c>
      <c r="X210">
        <v>6.3086000000000002</v>
      </c>
    </row>
    <row r="211" spans="16:24" x14ac:dyDescent="0.25">
      <c r="P211">
        <f t="shared" si="5"/>
        <v>2038</v>
      </c>
      <c r="Q211" s="6">
        <v>50437</v>
      </c>
      <c r="R211" s="7">
        <v>5.7041008796934811</v>
      </c>
      <c r="S211" s="7"/>
      <c r="V211">
        <v>2035</v>
      </c>
      <c r="W211" s="4">
        <v>49614</v>
      </c>
      <c r="X211">
        <v>6.3407999999999998</v>
      </c>
    </row>
    <row r="212" spans="16:24" x14ac:dyDescent="0.25">
      <c r="P212">
        <f t="shared" si="5"/>
        <v>2038</v>
      </c>
      <c r="Q212" s="6">
        <v>50465</v>
      </c>
      <c r="R212" s="7">
        <v>5.4146390440075436</v>
      </c>
      <c r="S212" s="7"/>
      <c r="V212">
        <v>2035</v>
      </c>
      <c r="W212" s="4">
        <v>49644</v>
      </c>
      <c r="X212">
        <v>6.6143999999999998</v>
      </c>
    </row>
    <row r="213" spans="16:24" x14ac:dyDescent="0.25">
      <c r="P213">
        <f t="shared" si="5"/>
        <v>2038</v>
      </c>
      <c r="Q213" s="6">
        <v>50496</v>
      </c>
      <c r="R213" s="7">
        <v>5.0740957079064399</v>
      </c>
      <c r="S213" s="7"/>
      <c r="V213">
        <v>2036</v>
      </c>
      <c r="W213" s="4">
        <v>49675</v>
      </c>
      <c r="X213">
        <v>6.6776999999999997</v>
      </c>
    </row>
    <row r="214" spans="16:24" x14ac:dyDescent="0.25">
      <c r="P214">
        <f t="shared" si="5"/>
        <v>2038</v>
      </c>
      <c r="Q214" s="6">
        <v>50526</v>
      </c>
      <c r="R214" s="7">
        <v>5.1081500415165504</v>
      </c>
      <c r="S214" s="7"/>
      <c r="V214">
        <v>2036</v>
      </c>
      <c r="W214" s="4">
        <v>49706</v>
      </c>
      <c r="X214">
        <v>6.6940999999999997</v>
      </c>
    </row>
    <row r="215" spans="16:24" x14ac:dyDescent="0.25">
      <c r="P215">
        <f t="shared" si="5"/>
        <v>2038</v>
      </c>
      <c r="Q215" s="6">
        <v>50557</v>
      </c>
      <c r="R215" s="7">
        <v>5.1762587087367713</v>
      </c>
      <c r="S215" s="7"/>
      <c r="V215">
        <v>2036</v>
      </c>
      <c r="W215" s="4">
        <v>49735</v>
      </c>
      <c r="X215">
        <v>6.5461</v>
      </c>
    </row>
    <row r="216" spans="16:24" x14ac:dyDescent="0.25">
      <c r="P216">
        <f t="shared" si="5"/>
        <v>2038</v>
      </c>
      <c r="Q216" s="6">
        <v>50587</v>
      </c>
      <c r="R216" s="7">
        <v>5.4316662108125984</v>
      </c>
      <c r="S216" s="7"/>
      <c r="V216">
        <v>2036</v>
      </c>
      <c r="W216" s="4">
        <v>49766</v>
      </c>
      <c r="X216">
        <v>6.2500999999999998</v>
      </c>
    </row>
    <row r="217" spans="16:24" x14ac:dyDescent="0.25">
      <c r="P217">
        <f t="shared" si="5"/>
        <v>2038</v>
      </c>
      <c r="Q217" s="6">
        <v>50618</v>
      </c>
      <c r="R217" s="7">
        <v>5.5849107120580941</v>
      </c>
      <c r="S217" s="7"/>
      <c r="V217">
        <v>2036</v>
      </c>
      <c r="W217" s="4">
        <v>49796</v>
      </c>
      <c r="X217">
        <v>6.2828999999999997</v>
      </c>
    </row>
    <row r="218" spans="16:24" x14ac:dyDescent="0.25">
      <c r="P218">
        <f t="shared" si="5"/>
        <v>2038</v>
      </c>
      <c r="Q218" s="6">
        <v>50649</v>
      </c>
      <c r="R218" s="7">
        <v>5.4316662108125984</v>
      </c>
      <c r="S218" s="7"/>
      <c r="V218">
        <v>2036</v>
      </c>
      <c r="W218" s="4">
        <v>49827</v>
      </c>
      <c r="X218">
        <v>6.3323</v>
      </c>
    </row>
    <row r="219" spans="16:24" x14ac:dyDescent="0.25">
      <c r="P219">
        <f t="shared" si="5"/>
        <v>2038</v>
      </c>
      <c r="Q219" s="6">
        <v>50679</v>
      </c>
      <c r="R219" s="7">
        <v>5.4316662108125984</v>
      </c>
      <c r="S219" s="7"/>
      <c r="V219">
        <v>2036</v>
      </c>
      <c r="W219" s="4">
        <v>49857</v>
      </c>
      <c r="X219">
        <v>6.5297000000000001</v>
      </c>
    </row>
    <row r="220" spans="16:24" x14ac:dyDescent="0.25">
      <c r="P220">
        <f t="shared" si="5"/>
        <v>2038</v>
      </c>
      <c r="Q220" s="6">
        <v>50710</v>
      </c>
      <c r="R220" s="7">
        <v>5.6700465460833707</v>
      </c>
      <c r="S220" s="7"/>
      <c r="V220">
        <v>2036</v>
      </c>
      <c r="W220" s="4">
        <v>49888</v>
      </c>
      <c r="X220">
        <v>6.5789999999999997</v>
      </c>
    </row>
    <row r="221" spans="16:24" x14ac:dyDescent="0.25">
      <c r="P221">
        <f t="shared" si="5"/>
        <v>2038</v>
      </c>
      <c r="Q221" s="6">
        <v>50740</v>
      </c>
      <c r="R221" s="7">
        <v>5.9935627153794186</v>
      </c>
      <c r="S221" s="7"/>
      <c r="V221">
        <v>2036</v>
      </c>
      <c r="W221" s="4">
        <v>49919</v>
      </c>
      <c r="X221">
        <v>6.431</v>
      </c>
    </row>
    <row r="222" spans="16:24" x14ac:dyDescent="0.25">
      <c r="P222">
        <f t="shared" si="5"/>
        <v>2039</v>
      </c>
      <c r="Q222" s="6">
        <v>50771</v>
      </c>
      <c r="R222" s="7">
        <v>6.0617394912668594</v>
      </c>
      <c r="S222" s="7"/>
      <c r="V222">
        <v>2036</v>
      </c>
      <c r="W222" s="4">
        <v>49949</v>
      </c>
      <c r="X222">
        <v>6.4802999999999997</v>
      </c>
    </row>
    <row r="223" spans="16:24" x14ac:dyDescent="0.25">
      <c r="P223">
        <f t="shared" si="5"/>
        <v>2039</v>
      </c>
      <c r="Q223" s="6">
        <v>50802</v>
      </c>
      <c r="R223" s="7">
        <v>6.0965770745500016</v>
      </c>
      <c r="S223" s="7"/>
      <c r="V223">
        <v>2036</v>
      </c>
      <c r="W223" s="4">
        <v>49980</v>
      </c>
      <c r="X223">
        <v>6.5132000000000003</v>
      </c>
    </row>
    <row r="224" spans="16:24" x14ac:dyDescent="0.25">
      <c r="P224">
        <f t="shared" si="5"/>
        <v>2039</v>
      </c>
      <c r="Q224" s="6">
        <v>50830</v>
      </c>
      <c r="R224" s="7">
        <v>5.9223891581342878</v>
      </c>
      <c r="S224" s="7"/>
      <c r="V224">
        <v>2036</v>
      </c>
      <c r="W224" s="4">
        <v>50010</v>
      </c>
      <c r="X224">
        <v>6.8422000000000001</v>
      </c>
    </row>
    <row r="225" spans="16:24" x14ac:dyDescent="0.25">
      <c r="P225">
        <f t="shared" si="5"/>
        <v>2039</v>
      </c>
      <c r="Q225" s="6">
        <v>50861</v>
      </c>
      <c r="R225" s="7">
        <v>5.3301502423208591</v>
      </c>
      <c r="S225" s="7"/>
      <c r="V225">
        <v>2037</v>
      </c>
      <c r="W225" s="4">
        <v>50041</v>
      </c>
      <c r="X225">
        <v>6.9154</v>
      </c>
    </row>
    <row r="226" spans="16:24" x14ac:dyDescent="0.25">
      <c r="P226">
        <f t="shared" si="5"/>
        <v>2039</v>
      </c>
      <c r="Q226" s="6">
        <v>50891</v>
      </c>
      <c r="R226" s="7">
        <v>5.3824066172455725</v>
      </c>
      <c r="S226" s="7"/>
      <c r="V226">
        <v>2037</v>
      </c>
      <c r="W226" s="4">
        <v>50072</v>
      </c>
      <c r="X226">
        <v>6.9490999999999996</v>
      </c>
    </row>
    <row r="227" spans="16:24" x14ac:dyDescent="0.25">
      <c r="P227">
        <f t="shared" si="5"/>
        <v>2039</v>
      </c>
      <c r="Q227" s="6">
        <v>50922</v>
      </c>
      <c r="R227" s="7">
        <v>5.4346629921702876</v>
      </c>
      <c r="S227" s="7"/>
      <c r="V227">
        <v>2037</v>
      </c>
      <c r="W227" s="4">
        <v>50100</v>
      </c>
      <c r="X227">
        <v>6.8312999999999997</v>
      </c>
    </row>
    <row r="228" spans="16:24" x14ac:dyDescent="0.25">
      <c r="P228">
        <f t="shared" si="5"/>
        <v>2039</v>
      </c>
      <c r="Q228" s="6">
        <v>50952</v>
      </c>
      <c r="R228" s="7">
        <v>5.7656200333601451</v>
      </c>
      <c r="S228" s="7"/>
      <c r="V228">
        <v>2037</v>
      </c>
      <c r="W228" s="4">
        <v>50131</v>
      </c>
      <c r="X228">
        <v>6.6294000000000004</v>
      </c>
    </row>
    <row r="229" spans="16:24" x14ac:dyDescent="0.25">
      <c r="P229">
        <f t="shared" si="5"/>
        <v>2039</v>
      </c>
      <c r="Q229" s="6">
        <v>50983</v>
      </c>
      <c r="R229" s="7">
        <v>5.9398079497758589</v>
      </c>
      <c r="S229" s="7"/>
      <c r="V229">
        <v>2037</v>
      </c>
      <c r="W229" s="4">
        <v>50161</v>
      </c>
      <c r="X229">
        <v>6.6798000000000002</v>
      </c>
    </row>
    <row r="230" spans="16:24" x14ac:dyDescent="0.25">
      <c r="P230">
        <f t="shared" si="5"/>
        <v>2039</v>
      </c>
      <c r="Q230" s="6">
        <v>51014</v>
      </c>
      <c r="R230" s="7">
        <v>5.7656200333601451</v>
      </c>
      <c r="S230" s="7"/>
      <c r="V230">
        <v>2037</v>
      </c>
      <c r="W230" s="4">
        <v>50192</v>
      </c>
      <c r="X230">
        <v>6.7302999999999997</v>
      </c>
    </row>
    <row r="231" spans="16:24" x14ac:dyDescent="0.25">
      <c r="P231">
        <f t="shared" si="5"/>
        <v>2039</v>
      </c>
      <c r="Q231" s="6">
        <v>51044</v>
      </c>
      <c r="R231" s="7">
        <v>5.7307824500770019</v>
      </c>
      <c r="S231" s="7"/>
      <c r="V231">
        <v>2037</v>
      </c>
      <c r="W231" s="4">
        <v>50222</v>
      </c>
      <c r="X231">
        <v>6.9827000000000004</v>
      </c>
    </row>
    <row r="232" spans="16:24" x14ac:dyDescent="0.25">
      <c r="P232">
        <f t="shared" si="5"/>
        <v>2039</v>
      </c>
      <c r="Q232" s="6">
        <v>51075</v>
      </c>
      <c r="R232" s="7">
        <v>6.0791582829084305</v>
      </c>
      <c r="S232" s="7"/>
      <c r="V232">
        <v>2037</v>
      </c>
      <c r="W232" s="4">
        <v>50253</v>
      </c>
      <c r="X232">
        <v>7.0164</v>
      </c>
    </row>
    <row r="233" spans="16:24" x14ac:dyDescent="0.25">
      <c r="P233">
        <f t="shared" si="5"/>
        <v>2039</v>
      </c>
      <c r="Q233" s="6">
        <v>51105</v>
      </c>
      <c r="R233" s="7">
        <v>6.2881837826072875</v>
      </c>
      <c r="S233" s="7"/>
      <c r="V233">
        <v>2037</v>
      </c>
      <c r="W233" s="4">
        <v>50284</v>
      </c>
      <c r="X233">
        <v>6.8986000000000001</v>
      </c>
    </row>
    <row r="234" spans="16:24" x14ac:dyDescent="0.25">
      <c r="P234">
        <f t="shared" si="5"/>
        <v>2040</v>
      </c>
      <c r="Q234" s="6">
        <v>51136</v>
      </c>
      <c r="R234" s="7">
        <v>6.3437148903606175</v>
      </c>
      <c r="S234" s="7"/>
      <c r="V234">
        <v>2037</v>
      </c>
      <c r="W234" s="4">
        <v>50314</v>
      </c>
      <c r="X234">
        <v>6.9321999999999999</v>
      </c>
    </row>
    <row r="235" spans="16:24" x14ac:dyDescent="0.25">
      <c r="P235">
        <f t="shared" si="5"/>
        <v>2040</v>
      </c>
      <c r="Q235" s="6">
        <v>51167</v>
      </c>
      <c r="R235" s="7">
        <v>6.3437148903606175</v>
      </c>
      <c r="S235" s="7"/>
      <c r="V235">
        <v>2037</v>
      </c>
      <c r="W235" s="4">
        <v>50345</v>
      </c>
      <c r="X235">
        <v>6.9827000000000004</v>
      </c>
    </row>
    <row r="236" spans="16:24" x14ac:dyDescent="0.25">
      <c r="P236">
        <f t="shared" si="5"/>
        <v>2040</v>
      </c>
      <c r="Q236" s="6">
        <v>51196</v>
      </c>
      <c r="R236" s="7">
        <v>6.0764235326207032</v>
      </c>
      <c r="S236" s="7"/>
      <c r="V236">
        <v>2037</v>
      </c>
      <c r="W236" s="4">
        <v>50375</v>
      </c>
      <c r="X236">
        <v>7.3360000000000003</v>
      </c>
    </row>
    <row r="237" spans="16:24" x14ac:dyDescent="0.25">
      <c r="P237">
        <f t="shared" si="5"/>
        <v>2040</v>
      </c>
      <c r="Q237" s="6">
        <v>51227</v>
      </c>
      <c r="R237" s="7">
        <v>5.7200350556341517</v>
      </c>
      <c r="S237" s="7"/>
      <c r="V237">
        <v>2038</v>
      </c>
      <c r="W237" s="4">
        <v>50406</v>
      </c>
      <c r="X237">
        <v>7.4015000000000004</v>
      </c>
    </row>
    <row r="238" spans="16:24" x14ac:dyDescent="0.25">
      <c r="P238">
        <f t="shared" si="5"/>
        <v>2040</v>
      </c>
      <c r="Q238" s="6">
        <v>51257</v>
      </c>
      <c r="R238" s="7">
        <v>5.7556739033328066</v>
      </c>
      <c r="S238" s="7"/>
      <c r="V238">
        <v>2038</v>
      </c>
      <c r="W238" s="4">
        <v>50437</v>
      </c>
      <c r="X238">
        <v>7.4531000000000001</v>
      </c>
    </row>
    <row r="239" spans="16:24" x14ac:dyDescent="0.25">
      <c r="P239">
        <f t="shared" si="5"/>
        <v>2040</v>
      </c>
      <c r="Q239" s="6">
        <v>51288</v>
      </c>
      <c r="R239" s="7">
        <v>5.8269515987301173</v>
      </c>
      <c r="S239" s="7"/>
      <c r="V239">
        <v>2038</v>
      </c>
      <c r="W239" s="4">
        <v>50465</v>
      </c>
      <c r="X239">
        <v>7.3498999999999999</v>
      </c>
    </row>
    <row r="240" spans="16:24" x14ac:dyDescent="0.25">
      <c r="P240">
        <f t="shared" si="5"/>
        <v>2040</v>
      </c>
      <c r="Q240" s="6">
        <v>51318</v>
      </c>
      <c r="R240" s="7">
        <v>6.1833400757166688</v>
      </c>
      <c r="S240" s="7"/>
      <c r="V240">
        <v>2038</v>
      </c>
      <c r="W240" s="4">
        <v>50496</v>
      </c>
      <c r="X240">
        <v>7.1776999999999997</v>
      </c>
    </row>
    <row r="241" spans="16:24" x14ac:dyDescent="0.25">
      <c r="P241">
        <f t="shared" si="5"/>
        <v>2040</v>
      </c>
      <c r="Q241" s="6">
        <v>51349</v>
      </c>
      <c r="R241" s="7">
        <v>6.3437148903606175</v>
      </c>
      <c r="S241" s="7"/>
      <c r="V241">
        <v>2038</v>
      </c>
      <c r="W241" s="4">
        <v>50526</v>
      </c>
      <c r="X241">
        <v>7.2294</v>
      </c>
    </row>
    <row r="242" spans="16:24" x14ac:dyDescent="0.25">
      <c r="P242">
        <f t="shared" si="5"/>
        <v>2040</v>
      </c>
      <c r="Q242" s="6">
        <v>51380</v>
      </c>
      <c r="R242" s="7">
        <v>6.112062380319359</v>
      </c>
      <c r="S242" s="7"/>
      <c r="V242">
        <v>2038</v>
      </c>
      <c r="W242" s="4">
        <v>50557</v>
      </c>
      <c r="X242">
        <v>7.2637999999999998</v>
      </c>
    </row>
    <row r="243" spans="16:24" x14ac:dyDescent="0.25">
      <c r="P243">
        <f t="shared" si="5"/>
        <v>2040</v>
      </c>
      <c r="Q243" s="6">
        <v>51410</v>
      </c>
      <c r="R243" s="7">
        <v>6.0942429564700307</v>
      </c>
      <c r="S243" s="7"/>
      <c r="V243">
        <v>2038</v>
      </c>
      <c r="W243" s="4">
        <v>50587</v>
      </c>
      <c r="X243">
        <v>7.5564</v>
      </c>
    </row>
    <row r="244" spans="16:24" x14ac:dyDescent="0.25">
      <c r="P244">
        <f t="shared" si="5"/>
        <v>2040</v>
      </c>
      <c r="Q244" s="6">
        <v>51441</v>
      </c>
      <c r="R244" s="7">
        <v>6.4149925857579273</v>
      </c>
      <c r="S244" s="7"/>
      <c r="V244">
        <v>2038</v>
      </c>
      <c r="W244" s="4">
        <v>50618</v>
      </c>
      <c r="X244">
        <v>7.6081000000000003</v>
      </c>
    </row>
    <row r="245" spans="16:24" x14ac:dyDescent="0.25">
      <c r="P245">
        <f t="shared" si="5"/>
        <v>2040</v>
      </c>
      <c r="Q245" s="6">
        <v>51471</v>
      </c>
      <c r="R245" s="7">
        <v>6.6644645196485142</v>
      </c>
      <c r="S245" s="7"/>
      <c r="V245">
        <v>2038</v>
      </c>
      <c r="W245" s="4">
        <v>50649</v>
      </c>
      <c r="X245">
        <v>7.4531000000000001</v>
      </c>
    </row>
    <row r="246" spans="16:24" x14ac:dyDescent="0.25">
      <c r="V246">
        <v>2038</v>
      </c>
      <c r="W246" s="4">
        <v>50679</v>
      </c>
      <c r="X246">
        <v>7.5048000000000004</v>
      </c>
    </row>
    <row r="247" spans="16:24" x14ac:dyDescent="0.25">
      <c r="V247">
        <v>2038</v>
      </c>
      <c r="W247" s="4">
        <v>50710</v>
      </c>
      <c r="X247">
        <v>7.5564</v>
      </c>
    </row>
    <row r="248" spans="16:24" x14ac:dyDescent="0.25">
      <c r="V248">
        <v>2038</v>
      </c>
      <c r="W248" s="4">
        <v>50740</v>
      </c>
      <c r="X248">
        <v>7.9179000000000004</v>
      </c>
    </row>
    <row r="249" spans="16:24" x14ac:dyDescent="0.25">
      <c r="V249">
        <v>2039</v>
      </c>
      <c r="W249" s="4">
        <v>50771</v>
      </c>
      <c r="X249">
        <v>7.9943</v>
      </c>
    </row>
    <row r="250" spans="16:24" x14ac:dyDescent="0.25">
      <c r="V250">
        <v>2039</v>
      </c>
      <c r="W250" s="4">
        <v>50802</v>
      </c>
      <c r="X250">
        <v>8.0296000000000003</v>
      </c>
    </row>
    <row r="251" spans="16:24" x14ac:dyDescent="0.25">
      <c r="V251">
        <v>2039</v>
      </c>
      <c r="W251" s="4">
        <v>50830</v>
      </c>
      <c r="X251">
        <v>7.8887</v>
      </c>
    </row>
    <row r="252" spans="16:24" x14ac:dyDescent="0.25">
      <c r="V252">
        <v>2039</v>
      </c>
      <c r="W252" s="4">
        <v>50861</v>
      </c>
      <c r="X252">
        <v>7.6597999999999997</v>
      </c>
    </row>
    <row r="253" spans="16:24" x14ac:dyDescent="0.25">
      <c r="V253">
        <v>2039</v>
      </c>
      <c r="W253" s="4">
        <v>50891</v>
      </c>
      <c r="X253">
        <v>7.7126000000000001</v>
      </c>
    </row>
    <row r="254" spans="16:24" x14ac:dyDescent="0.25">
      <c r="V254">
        <v>2039</v>
      </c>
      <c r="W254" s="4">
        <v>50922</v>
      </c>
      <c r="X254">
        <v>7.7477999999999998</v>
      </c>
    </row>
    <row r="255" spans="16:24" x14ac:dyDescent="0.25">
      <c r="V255">
        <v>2039</v>
      </c>
      <c r="W255" s="4">
        <v>50952</v>
      </c>
      <c r="X255">
        <v>8.0472000000000001</v>
      </c>
    </row>
    <row r="256" spans="16:24" x14ac:dyDescent="0.25">
      <c r="V256">
        <v>2039</v>
      </c>
      <c r="W256" s="4">
        <v>50983</v>
      </c>
      <c r="X256">
        <v>8.1351999999999993</v>
      </c>
    </row>
    <row r="257" spans="22:24" x14ac:dyDescent="0.25">
      <c r="V257">
        <v>2039</v>
      </c>
      <c r="W257" s="4">
        <v>51014</v>
      </c>
      <c r="X257">
        <v>7.9767000000000001</v>
      </c>
    </row>
    <row r="258" spans="22:24" x14ac:dyDescent="0.25">
      <c r="V258">
        <v>2039</v>
      </c>
      <c r="W258" s="4">
        <v>51044</v>
      </c>
      <c r="X258">
        <v>8.0296000000000003</v>
      </c>
    </row>
    <row r="259" spans="22:24" x14ac:dyDescent="0.25">
      <c r="V259">
        <v>2039</v>
      </c>
      <c r="W259" s="4">
        <v>51075</v>
      </c>
      <c r="X259">
        <v>8.0823999999999998</v>
      </c>
    </row>
    <row r="260" spans="22:24" x14ac:dyDescent="0.25">
      <c r="V260">
        <v>2039</v>
      </c>
      <c r="W260" s="4">
        <v>51105</v>
      </c>
      <c r="X260">
        <v>8.4345999999999997</v>
      </c>
    </row>
    <row r="261" spans="22:24" x14ac:dyDescent="0.25">
      <c r="V261">
        <v>2040</v>
      </c>
      <c r="W261" s="4">
        <v>51136</v>
      </c>
      <c r="X261">
        <v>8.5024999999999995</v>
      </c>
    </row>
    <row r="262" spans="22:24" x14ac:dyDescent="0.25">
      <c r="V262">
        <v>2040</v>
      </c>
      <c r="W262" s="4">
        <v>51167</v>
      </c>
      <c r="X262">
        <v>8.5385000000000009</v>
      </c>
    </row>
    <row r="263" spans="22:24" x14ac:dyDescent="0.25">
      <c r="V263">
        <v>2040</v>
      </c>
      <c r="W263" s="4">
        <v>51196</v>
      </c>
      <c r="X263">
        <v>8.2323000000000004</v>
      </c>
    </row>
    <row r="264" spans="22:24" x14ac:dyDescent="0.25">
      <c r="V264">
        <v>2040</v>
      </c>
      <c r="W264" s="4">
        <v>51227</v>
      </c>
      <c r="X264">
        <v>7.9260000000000002</v>
      </c>
    </row>
    <row r="265" spans="22:24" x14ac:dyDescent="0.25">
      <c r="V265">
        <v>2040</v>
      </c>
      <c r="W265" s="4">
        <v>51257</v>
      </c>
      <c r="X265">
        <v>7.9619999999999997</v>
      </c>
    </row>
    <row r="266" spans="22:24" x14ac:dyDescent="0.25">
      <c r="V266">
        <v>2040</v>
      </c>
      <c r="W266" s="4">
        <v>51288</v>
      </c>
      <c r="X266">
        <v>7.9981</v>
      </c>
    </row>
    <row r="267" spans="22:24" x14ac:dyDescent="0.25">
      <c r="V267">
        <v>2040</v>
      </c>
      <c r="W267" s="4">
        <v>51318</v>
      </c>
      <c r="X267">
        <v>8.3042999999999996</v>
      </c>
    </row>
    <row r="268" spans="22:24" x14ac:dyDescent="0.25">
      <c r="V268">
        <v>2040</v>
      </c>
      <c r="W268" s="4">
        <v>51349</v>
      </c>
      <c r="X268">
        <v>8.3582999999999998</v>
      </c>
    </row>
    <row r="269" spans="22:24" x14ac:dyDescent="0.25">
      <c r="V269">
        <v>2040</v>
      </c>
      <c r="W269" s="4">
        <v>51380</v>
      </c>
      <c r="X269">
        <v>8.1782000000000004</v>
      </c>
    </row>
    <row r="270" spans="22:24" x14ac:dyDescent="0.25">
      <c r="V270">
        <v>2040</v>
      </c>
      <c r="W270" s="4">
        <v>51410</v>
      </c>
      <c r="X270">
        <v>8.1782000000000004</v>
      </c>
    </row>
    <row r="271" spans="22:24" x14ac:dyDescent="0.25">
      <c r="V271">
        <v>2040</v>
      </c>
      <c r="W271" s="4">
        <v>51441</v>
      </c>
      <c r="X271">
        <v>8.2323000000000004</v>
      </c>
    </row>
    <row r="272" spans="22:24" x14ac:dyDescent="0.25">
      <c r="V272">
        <v>2040</v>
      </c>
      <c r="W272" s="4">
        <v>51471</v>
      </c>
      <c r="X272">
        <v>8.5564999999999998</v>
      </c>
    </row>
    <row r="273" spans="22:24" x14ac:dyDescent="0.25">
      <c r="V273">
        <v>2041</v>
      </c>
      <c r="W273" s="4">
        <v>51502</v>
      </c>
      <c r="X273">
        <v>8.6242999999999999</v>
      </c>
    </row>
    <row r="274" spans="22:24" x14ac:dyDescent="0.25">
      <c r="V274">
        <v>2041</v>
      </c>
      <c r="W274" s="4">
        <v>51533</v>
      </c>
      <c r="X274">
        <v>8.6611999999999991</v>
      </c>
    </row>
    <row r="275" spans="22:24" x14ac:dyDescent="0.25">
      <c r="V275">
        <v>2041</v>
      </c>
      <c r="W275" s="4">
        <v>51561</v>
      </c>
      <c r="X275">
        <v>8.6059000000000001</v>
      </c>
    </row>
    <row r="276" spans="22:24" x14ac:dyDescent="0.25">
      <c r="V276">
        <v>2041</v>
      </c>
      <c r="W276" s="4">
        <v>51592</v>
      </c>
      <c r="X276">
        <v>8.3294999999999995</v>
      </c>
    </row>
    <row r="277" spans="22:24" x14ac:dyDescent="0.25">
      <c r="V277">
        <v>2041</v>
      </c>
      <c r="W277" s="4">
        <v>51622</v>
      </c>
      <c r="X277">
        <v>8.3847000000000005</v>
      </c>
    </row>
    <row r="278" spans="22:24" x14ac:dyDescent="0.25">
      <c r="V278">
        <v>2041</v>
      </c>
      <c r="W278" s="4">
        <v>51653</v>
      </c>
      <c r="X278">
        <v>8.44</v>
      </c>
    </row>
    <row r="279" spans="22:24" x14ac:dyDescent="0.25">
      <c r="V279">
        <v>2041</v>
      </c>
      <c r="W279" s="4">
        <v>51683</v>
      </c>
      <c r="X279">
        <v>8.8453999999999997</v>
      </c>
    </row>
    <row r="280" spans="22:24" x14ac:dyDescent="0.25">
      <c r="V280">
        <v>2041</v>
      </c>
      <c r="W280" s="4">
        <v>51714</v>
      </c>
      <c r="X280">
        <v>8.9007000000000005</v>
      </c>
    </row>
    <row r="281" spans="22:24" x14ac:dyDescent="0.25">
      <c r="V281">
        <v>2041</v>
      </c>
      <c r="W281" s="4">
        <v>51745</v>
      </c>
      <c r="X281">
        <v>8.6796000000000006</v>
      </c>
    </row>
    <row r="282" spans="22:24" x14ac:dyDescent="0.25">
      <c r="V282">
        <v>2041</v>
      </c>
      <c r="W282" s="4">
        <v>51775</v>
      </c>
      <c r="X282">
        <v>8.7348999999999997</v>
      </c>
    </row>
    <row r="283" spans="22:24" x14ac:dyDescent="0.25">
      <c r="V283">
        <v>2041</v>
      </c>
      <c r="W283" s="4">
        <v>51806</v>
      </c>
      <c r="X283">
        <v>8.7902000000000005</v>
      </c>
    </row>
    <row r="284" spans="22:24" x14ac:dyDescent="0.25">
      <c r="V284">
        <v>2041</v>
      </c>
      <c r="W284" s="4">
        <v>51836</v>
      </c>
      <c r="X284">
        <v>9.2508999999999997</v>
      </c>
    </row>
    <row r="285" spans="22:24" x14ac:dyDescent="0.25">
      <c r="V285">
        <v>2042</v>
      </c>
      <c r="W285" s="4">
        <v>51867</v>
      </c>
      <c r="X285">
        <v>9.3127999999999993</v>
      </c>
    </row>
    <row r="286" spans="22:24" x14ac:dyDescent="0.25">
      <c r="V286">
        <v>2042</v>
      </c>
      <c r="W286" s="4">
        <v>51898</v>
      </c>
      <c r="X286">
        <v>9.3505000000000003</v>
      </c>
    </row>
    <row r="287" spans="22:24" x14ac:dyDescent="0.25">
      <c r="V287">
        <v>2042</v>
      </c>
      <c r="W287" s="4">
        <v>51926</v>
      </c>
      <c r="X287">
        <v>9.1620000000000008</v>
      </c>
    </row>
    <row r="288" spans="22:24" x14ac:dyDescent="0.25">
      <c r="V288">
        <v>2042</v>
      </c>
      <c r="W288" s="4">
        <v>51957</v>
      </c>
      <c r="X288">
        <v>8.7660999999999998</v>
      </c>
    </row>
    <row r="289" spans="22:24" x14ac:dyDescent="0.25">
      <c r="V289">
        <v>2042</v>
      </c>
      <c r="W289" s="4">
        <v>51987</v>
      </c>
      <c r="X289">
        <v>8.8038000000000007</v>
      </c>
    </row>
    <row r="290" spans="22:24" x14ac:dyDescent="0.25">
      <c r="V290">
        <v>2042</v>
      </c>
      <c r="W290" s="4">
        <v>52018</v>
      </c>
      <c r="X290">
        <v>8.8792000000000009</v>
      </c>
    </row>
    <row r="291" spans="22:24" x14ac:dyDescent="0.25">
      <c r="V291">
        <v>2042</v>
      </c>
      <c r="W291" s="4">
        <v>52048</v>
      </c>
      <c r="X291">
        <v>9.2940000000000005</v>
      </c>
    </row>
    <row r="292" spans="22:24" x14ac:dyDescent="0.25">
      <c r="V292">
        <v>2042</v>
      </c>
      <c r="W292" s="4">
        <v>52079</v>
      </c>
      <c r="X292">
        <v>9.3694000000000006</v>
      </c>
    </row>
    <row r="293" spans="22:24" x14ac:dyDescent="0.25">
      <c r="V293">
        <v>2042</v>
      </c>
      <c r="W293" s="4">
        <v>52110</v>
      </c>
      <c r="X293">
        <v>9.1620000000000008</v>
      </c>
    </row>
    <row r="294" spans="22:24" x14ac:dyDescent="0.25">
      <c r="V294">
        <v>2042</v>
      </c>
      <c r="W294" s="4">
        <v>52140</v>
      </c>
      <c r="X294">
        <v>9.1807999999999996</v>
      </c>
    </row>
    <row r="295" spans="22:24" x14ac:dyDescent="0.25">
      <c r="V295">
        <v>2042</v>
      </c>
      <c r="W295" s="4">
        <v>52171</v>
      </c>
      <c r="X295">
        <v>9.2373999999999992</v>
      </c>
    </row>
    <row r="296" spans="22:24" x14ac:dyDescent="0.25">
      <c r="V296">
        <v>2042</v>
      </c>
      <c r="W296" s="4">
        <v>52201</v>
      </c>
      <c r="X296">
        <v>9.6898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R269"/>
  <sheetViews>
    <sheetView topLeftCell="A5" zoomScaleNormal="100" zoomScaleSheetLayoutView="84" workbookViewId="0">
      <selection activeCell="E5" sqref="E5:E23"/>
    </sheetView>
  </sheetViews>
  <sheetFormatPr defaultRowHeight="15" x14ac:dyDescent="0.25"/>
  <cols>
    <col min="30" max="30" width="13.5703125" customWidth="1"/>
  </cols>
  <sheetData>
    <row r="1" spans="2:44" x14ac:dyDescent="0.25">
      <c r="D1" s="2" t="s">
        <v>9</v>
      </c>
      <c r="E1" s="2" t="s">
        <v>9</v>
      </c>
      <c r="X1" t="s">
        <v>0</v>
      </c>
      <c r="Z1" t="s">
        <v>10</v>
      </c>
      <c r="AE1" t="s">
        <v>10</v>
      </c>
      <c r="AG1" t="s">
        <v>1</v>
      </c>
      <c r="AK1" t="s">
        <v>11</v>
      </c>
    </row>
    <row r="2" spans="2:44" x14ac:dyDescent="0.25">
      <c r="D2" s="2" t="s">
        <v>0</v>
      </c>
      <c r="E2" s="2" t="s">
        <v>12</v>
      </c>
      <c r="AL2" t="s">
        <v>13</v>
      </c>
      <c r="AM2" t="s">
        <v>14</v>
      </c>
    </row>
    <row r="3" spans="2:44" ht="36.75" x14ac:dyDescent="0.25">
      <c r="D3" s="2" t="s">
        <v>2</v>
      </c>
      <c r="E3" s="2" t="s">
        <v>3</v>
      </c>
      <c r="T3" t="s">
        <v>4</v>
      </c>
      <c r="U3" t="s">
        <v>5</v>
      </c>
      <c r="V3" t="s">
        <v>15</v>
      </c>
      <c r="W3" t="s">
        <v>16</v>
      </c>
      <c r="AE3" t="s">
        <v>17</v>
      </c>
      <c r="AF3" t="s">
        <v>18</v>
      </c>
      <c r="AG3" t="s">
        <v>19</v>
      </c>
      <c r="AH3" t="s">
        <v>20</v>
      </c>
      <c r="AL3" t="s">
        <v>13</v>
      </c>
      <c r="AM3" t="s">
        <v>14</v>
      </c>
      <c r="AN3" t="s">
        <v>21</v>
      </c>
      <c r="AQ3" t="s">
        <v>21</v>
      </c>
    </row>
    <row r="4" spans="2:44" x14ac:dyDescent="0.25">
      <c r="B4" s="3"/>
      <c r="C4">
        <v>2023</v>
      </c>
      <c r="D4" s="1">
        <v>30.589461623096412</v>
      </c>
      <c r="E4" s="1">
        <f>AVERAGE('Sep 2022'!H387:I387)</f>
        <v>90.331006350654221</v>
      </c>
      <c r="T4">
        <f>YEAR(U4)</f>
        <v>2021</v>
      </c>
      <c r="U4" s="6">
        <v>44197</v>
      </c>
      <c r="V4" s="8">
        <v>24.96956989247311</v>
      </c>
      <c r="W4" s="8">
        <v>22.349247311827959</v>
      </c>
      <c r="X4" s="7">
        <f>AVERAGE(V4:W4)</f>
        <v>23.659408602150535</v>
      </c>
      <c r="Y4" s="7"/>
      <c r="AD4" s="4">
        <v>43466</v>
      </c>
      <c r="AE4" s="1">
        <v>32.215400000000002</v>
      </c>
      <c r="AF4" s="1">
        <v>29.015499999999999</v>
      </c>
      <c r="AG4" s="1">
        <v>31.782070000000001</v>
      </c>
      <c r="AH4" s="1">
        <v>26.13693</v>
      </c>
      <c r="AJ4">
        <v>2019</v>
      </c>
      <c r="AK4" s="4">
        <v>43466</v>
      </c>
      <c r="AL4" s="5">
        <v>30.804691397849464</v>
      </c>
      <c r="AM4" s="5">
        <v>29.293352365591399</v>
      </c>
      <c r="AN4" s="1">
        <v>30.049021881720432</v>
      </c>
      <c r="AP4">
        <v>2019</v>
      </c>
      <c r="AQ4" s="1">
        <v>26.506696429020248</v>
      </c>
      <c r="AR4" s="1"/>
    </row>
    <row r="5" spans="2:44" x14ac:dyDescent="0.25">
      <c r="B5" s="3"/>
      <c r="C5">
        <v>2024</v>
      </c>
      <c r="D5" s="1">
        <v>33.584436687519435</v>
      </c>
      <c r="E5" s="1">
        <f>AVERAGE('Sep 2022'!H388:I388)</f>
        <v>75.556724250340864</v>
      </c>
      <c r="T5">
        <f t="shared" ref="T5:T70" si="0">YEAR(U5)</f>
        <v>2021</v>
      </c>
      <c r="U5" s="6">
        <v>44228</v>
      </c>
      <c r="V5" s="8">
        <v>69.547499999999999</v>
      </c>
      <c r="W5" s="8">
        <v>44.85857142857143</v>
      </c>
      <c r="X5" s="7">
        <f t="shared" ref="X5:X70" si="1">AVERAGE(V5:W5)</f>
        <v>57.203035714285718</v>
      </c>
      <c r="Y5" s="7"/>
      <c r="AD5" s="4">
        <v>43497</v>
      </c>
      <c r="AE5" s="1">
        <v>27.46697</v>
      </c>
      <c r="AF5" s="1">
        <v>23.94547</v>
      </c>
      <c r="AG5" s="1">
        <v>27.717269999999999</v>
      </c>
      <c r="AH5" s="1">
        <v>21.85023</v>
      </c>
      <c r="AJ5">
        <v>2019</v>
      </c>
      <c r="AK5" s="4">
        <v>43497</v>
      </c>
      <c r="AL5" s="5">
        <v>25.957755714285714</v>
      </c>
      <c r="AM5" s="5">
        <v>25.202824285714286</v>
      </c>
      <c r="AN5" s="1">
        <v>25.580289999999998</v>
      </c>
      <c r="AP5">
        <v>2020</v>
      </c>
      <c r="AQ5" s="1">
        <v>25.718669381721298</v>
      </c>
      <c r="AR5" s="1"/>
    </row>
    <row r="6" spans="2:44" x14ac:dyDescent="0.25">
      <c r="B6" s="3"/>
      <c r="C6">
        <v>2025</v>
      </c>
      <c r="D6" s="1">
        <v>38.715474869192981</v>
      </c>
      <c r="E6" s="1">
        <f>AVERAGE('Sep 2022'!H389:I389)</f>
        <v>78.425340555723025</v>
      </c>
      <c r="T6">
        <f t="shared" si="0"/>
        <v>2021</v>
      </c>
      <c r="U6" s="6">
        <v>44256</v>
      </c>
      <c r="V6" s="8">
        <v>24.552195534389345</v>
      </c>
      <c r="W6" s="8">
        <v>26.738542637264032</v>
      </c>
      <c r="X6" s="7">
        <f t="shared" si="1"/>
        <v>25.645369085826687</v>
      </c>
      <c r="Y6" s="7"/>
      <c r="AD6" s="4">
        <v>43525</v>
      </c>
      <c r="AE6" s="1">
        <v>23.753299999999999</v>
      </c>
      <c r="AF6" s="1">
        <v>20.407</v>
      </c>
      <c r="AG6" s="1">
        <v>19.905529999999999</v>
      </c>
      <c r="AH6" s="1">
        <v>15.657</v>
      </c>
      <c r="AJ6">
        <v>2019</v>
      </c>
      <c r="AK6" s="4">
        <v>43525</v>
      </c>
      <c r="AL6" s="5">
        <v>22.280567698519516</v>
      </c>
      <c r="AM6" s="5">
        <v>18.035719353970389</v>
      </c>
      <c r="AN6" s="1">
        <v>20.158143526244952</v>
      </c>
      <c r="AP6">
        <v>2021</v>
      </c>
      <c r="AQ6" s="1">
        <v>28.127214672920402</v>
      </c>
      <c r="AR6" s="1"/>
    </row>
    <row r="7" spans="2:44" x14ac:dyDescent="0.25">
      <c r="B7" s="3"/>
      <c r="C7">
        <v>2026</v>
      </c>
      <c r="D7" s="1">
        <v>42.142830204727055</v>
      </c>
      <c r="E7" s="1">
        <f>AVERAGE('Sep 2022'!H390:I390)</f>
        <v>72.157816357191862</v>
      </c>
      <c r="T7">
        <f t="shared" si="0"/>
        <v>2021</v>
      </c>
      <c r="U7" s="6">
        <v>44287</v>
      </c>
      <c r="V7" s="8">
        <v>23.817796444444443</v>
      </c>
      <c r="W7" s="8">
        <v>19.31237622222222</v>
      </c>
      <c r="X7" s="7">
        <f t="shared" si="1"/>
        <v>21.565086333333333</v>
      </c>
      <c r="Y7">
        <v>2021</v>
      </c>
      <c r="Z7" s="1">
        <f>SUMIF($T$4:$T$245,$Y7,$X$4:$X$245)/12</f>
        <v>31.669763438891962</v>
      </c>
      <c r="AD7" s="4">
        <v>43556</v>
      </c>
      <c r="AE7" s="1">
        <v>22.62377</v>
      </c>
      <c r="AF7" s="1">
        <v>17.434470000000001</v>
      </c>
      <c r="AG7" s="1">
        <v>16.512499999999999</v>
      </c>
      <c r="AH7" s="1">
        <v>8.7913999999999994</v>
      </c>
      <c r="AJ7">
        <v>2019</v>
      </c>
      <c r="AK7" s="4">
        <v>43556</v>
      </c>
      <c r="AL7" s="5">
        <v>20.432732222222224</v>
      </c>
      <c r="AM7" s="5">
        <v>13.252479999999998</v>
      </c>
      <c r="AN7" s="1">
        <v>16.84260611111111</v>
      </c>
      <c r="AP7">
        <v>2022</v>
      </c>
      <c r="AQ7" s="1">
        <v>31.393886675785321</v>
      </c>
      <c r="AR7" s="1"/>
    </row>
    <row r="8" spans="2:44" x14ac:dyDescent="0.25">
      <c r="B8" s="3"/>
      <c r="C8">
        <v>2027</v>
      </c>
      <c r="D8" s="1">
        <v>47.471786007704338</v>
      </c>
      <c r="E8" s="1">
        <f>AVERAGE('Sep 2022'!H391:I391)</f>
        <v>73.612913110647654</v>
      </c>
      <c r="T8">
        <f t="shared" si="0"/>
        <v>2021</v>
      </c>
      <c r="U8" s="6">
        <v>44317</v>
      </c>
      <c r="V8" s="8">
        <v>24.700761075268819</v>
      </c>
      <c r="W8" s="8">
        <v>16.239916881720433</v>
      </c>
      <c r="X8" s="7">
        <f t="shared" si="1"/>
        <v>20.470338978494624</v>
      </c>
      <c r="Y8">
        <v>2022</v>
      </c>
      <c r="Z8" s="1">
        <f t="shared" ref="Z8:Z28" si="2">SUMIF($T$4:$T$245,$Y8,$X$4:$X$245)/12</f>
        <v>29.792602531710994</v>
      </c>
      <c r="AD8" s="4">
        <v>43586</v>
      </c>
      <c r="AE8" s="1">
        <v>23.28473</v>
      </c>
      <c r="AF8" s="1">
        <v>17.628430000000002</v>
      </c>
      <c r="AG8" s="1">
        <v>18.449570000000001</v>
      </c>
      <c r="AH8" s="1">
        <v>9.9798670000000005</v>
      </c>
      <c r="AJ8">
        <v>2019</v>
      </c>
      <c r="AK8" s="4">
        <v>43586</v>
      </c>
      <c r="AL8" s="5">
        <v>20.7910923655914</v>
      </c>
      <c r="AM8" s="5">
        <v>14.715614913978495</v>
      </c>
      <c r="AN8" s="1">
        <v>17.753353639784947</v>
      </c>
      <c r="AP8">
        <v>2023</v>
      </c>
      <c r="AQ8" s="1">
        <v>34.801090741109512</v>
      </c>
      <c r="AR8" s="1"/>
    </row>
    <row r="9" spans="2:44" x14ac:dyDescent="0.25">
      <c r="B9" s="3"/>
      <c r="C9">
        <v>2028</v>
      </c>
      <c r="D9" s="1">
        <v>50.510667568616419</v>
      </c>
      <c r="E9" s="1">
        <f>AVERAGE('Sep 2022'!H392:I392)</f>
        <v>69.494806177670057</v>
      </c>
      <c r="T9">
        <f t="shared" si="0"/>
        <v>2021</v>
      </c>
      <c r="U9" s="6">
        <v>44348</v>
      </c>
      <c r="V9" s="8">
        <v>31.317297777777778</v>
      </c>
      <c r="W9" s="8">
        <v>21.884479111111109</v>
      </c>
      <c r="X9" s="7">
        <f t="shared" si="1"/>
        <v>26.600888444444443</v>
      </c>
      <c r="Y9">
        <v>2023</v>
      </c>
      <c r="Z9" s="1">
        <f t="shared" si="2"/>
        <v>30.589461623096412</v>
      </c>
      <c r="AD9" s="4">
        <v>43617</v>
      </c>
      <c r="AE9" s="1">
        <v>37.366900000000001</v>
      </c>
      <c r="AF9" s="1">
        <v>22.680430000000001</v>
      </c>
      <c r="AG9" s="1">
        <v>23.383099999999999</v>
      </c>
      <c r="AH9" s="1">
        <v>11.066599999999999</v>
      </c>
      <c r="AJ9">
        <v>2019</v>
      </c>
      <c r="AK9" s="4">
        <v>43617</v>
      </c>
      <c r="AL9" s="5">
        <v>30.839580000000002</v>
      </c>
      <c r="AM9" s="5">
        <v>17.909099999999999</v>
      </c>
      <c r="AN9" s="1">
        <v>24.37434</v>
      </c>
      <c r="AP9">
        <v>2024</v>
      </c>
      <c r="AQ9" s="1">
        <v>38.798295807219816</v>
      </c>
      <c r="AR9" s="1"/>
    </row>
    <row r="10" spans="2:44" x14ac:dyDescent="0.25">
      <c r="B10" s="3"/>
      <c r="C10">
        <v>2029</v>
      </c>
      <c r="D10" s="1">
        <v>56.963247158162801</v>
      </c>
      <c r="E10" s="1">
        <f>AVERAGE('Sep 2022'!H393:I393)</f>
        <v>68.167391202981165</v>
      </c>
      <c r="T10">
        <f t="shared" si="0"/>
        <v>2021</v>
      </c>
      <c r="U10" s="6">
        <v>44378</v>
      </c>
      <c r="V10" s="8">
        <v>40.210580860215053</v>
      </c>
      <c r="W10" s="8">
        <v>30.118921827956992</v>
      </c>
      <c r="X10" s="7">
        <f t="shared" si="1"/>
        <v>35.164751344086021</v>
      </c>
      <c r="Y10">
        <v>2024</v>
      </c>
      <c r="Z10" s="1">
        <f t="shared" si="2"/>
        <v>33.584436687519435</v>
      </c>
      <c r="AD10" s="4">
        <v>43647</v>
      </c>
      <c r="AE10" s="1">
        <v>57.936199999999999</v>
      </c>
      <c r="AF10" s="1">
        <v>27.506530000000001</v>
      </c>
      <c r="AG10" s="1">
        <v>37.532699999999998</v>
      </c>
      <c r="AH10" s="1">
        <v>19.896329999999999</v>
      </c>
      <c r="AJ10">
        <v>2019</v>
      </c>
      <c r="AK10" s="4">
        <v>43647</v>
      </c>
      <c r="AL10" s="5">
        <v>44.520969139784938</v>
      </c>
      <c r="AM10" s="5">
        <v>29.757526129032257</v>
      </c>
      <c r="AN10" s="1">
        <v>37.139247634408598</v>
      </c>
      <c r="AP10">
        <v>2025</v>
      </c>
      <c r="AQ10" s="1">
        <v>43.342625313245229</v>
      </c>
      <c r="AR10" s="1"/>
    </row>
    <row r="11" spans="2:44" x14ac:dyDescent="0.25">
      <c r="B11" s="3"/>
      <c r="C11">
        <v>2030</v>
      </c>
      <c r="D11" s="1">
        <v>58.504602960207166</v>
      </c>
      <c r="E11" s="1">
        <f>AVERAGE('Sep 2022'!H394:I394)</f>
        <v>63.565412002771019</v>
      </c>
      <c r="T11">
        <f t="shared" si="0"/>
        <v>2021</v>
      </c>
      <c r="U11" s="6">
        <v>44409</v>
      </c>
      <c r="V11" s="8">
        <v>40.103774731182796</v>
      </c>
      <c r="W11" s="8">
        <v>33.618697204301078</v>
      </c>
      <c r="X11" s="7">
        <f t="shared" si="1"/>
        <v>36.861235967741933</v>
      </c>
      <c r="Y11">
        <v>2025</v>
      </c>
      <c r="Z11" s="1">
        <f t="shared" si="2"/>
        <v>38.715474869192981</v>
      </c>
      <c r="AD11" s="4">
        <v>43678</v>
      </c>
      <c r="AE11" s="1">
        <v>59.213030000000003</v>
      </c>
      <c r="AF11" s="1">
        <v>28.045529999999999</v>
      </c>
      <c r="AG11" s="1">
        <v>44.191200000000002</v>
      </c>
      <c r="AH11" s="1">
        <v>25.222999999999999</v>
      </c>
      <c r="AJ11">
        <v>2019</v>
      </c>
      <c r="AK11" s="4">
        <v>43678</v>
      </c>
      <c r="AL11" s="5">
        <v>46.142788064516125</v>
      </c>
      <c r="AM11" s="5">
        <v>36.236793548387098</v>
      </c>
      <c r="AN11" s="1">
        <v>41.189790806451612</v>
      </c>
      <c r="AP11">
        <v>2026</v>
      </c>
      <c r="AQ11" s="1">
        <v>46.328539615164921</v>
      </c>
      <c r="AR11" s="1"/>
    </row>
    <row r="12" spans="2:44" x14ac:dyDescent="0.25">
      <c r="B12" s="3"/>
      <c r="C12">
        <v>2031</v>
      </c>
      <c r="D12" s="1">
        <v>61.997045917088563</v>
      </c>
      <c r="E12" s="1">
        <f>AVERAGE('Sep 2022'!H395:I395)</f>
        <v>62.374834370321047</v>
      </c>
      <c r="T12">
        <f t="shared" si="0"/>
        <v>2021</v>
      </c>
      <c r="U12" s="6">
        <v>44440</v>
      </c>
      <c r="V12" s="8">
        <v>38.448214444444446</v>
      </c>
      <c r="W12" s="8">
        <v>27.599772222222224</v>
      </c>
      <c r="X12" s="7">
        <f t="shared" si="1"/>
        <v>33.023993333333337</v>
      </c>
      <c r="Y12">
        <v>2026</v>
      </c>
      <c r="Z12" s="1">
        <f t="shared" si="2"/>
        <v>42.142830204727055</v>
      </c>
      <c r="AD12" s="4">
        <v>43709</v>
      </c>
      <c r="AE12" s="1">
        <v>48.489730000000002</v>
      </c>
      <c r="AF12" s="1">
        <v>25.121569999999998</v>
      </c>
      <c r="AG12" s="1">
        <v>33.909170000000003</v>
      </c>
      <c r="AH12" s="1">
        <v>23.852</v>
      </c>
      <c r="AJ12">
        <v>2019</v>
      </c>
      <c r="AK12" s="4">
        <v>43709</v>
      </c>
      <c r="AL12" s="5">
        <v>37.584588666666669</v>
      </c>
      <c r="AM12" s="5">
        <v>29.215824000000005</v>
      </c>
      <c r="AN12" s="1">
        <v>33.400206333333337</v>
      </c>
      <c r="AP12">
        <v>2027</v>
      </c>
      <c r="AQ12" s="1">
        <v>46.709779670020403</v>
      </c>
      <c r="AR12" s="1"/>
    </row>
    <row r="13" spans="2:44" x14ac:dyDescent="0.25">
      <c r="B13" s="3"/>
      <c r="C13">
        <v>2032</v>
      </c>
      <c r="D13" s="1">
        <v>62.407547987990263</v>
      </c>
      <c r="E13" s="1">
        <f>AVERAGE('Sep 2022'!H396:I396)</f>
        <v>62.14401686406795</v>
      </c>
      <c r="T13">
        <f t="shared" si="0"/>
        <v>2021</v>
      </c>
      <c r="U13" s="6">
        <v>44470</v>
      </c>
      <c r="V13" s="8">
        <v>31.762893225806451</v>
      </c>
      <c r="W13" s="8">
        <v>33.377314623655913</v>
      </c>
      <c r="X13" s="7">
        <f t="shared" si="1"/>
        <v>32.570103924731185</v>
      </c>
      <c r="Y13">
        <v>2027</v>
      </c>
      <c r="Z13" s="1">
        <f t="shared" si="2"/>
        <v>47.471786007704338</v>
      </c>
      <c r="AD13" s="4">
        <v>43739</v>
      </c>
      <c r="AE13" s="1">
        <v>25.016850000000002</v>
      </c>
      <c r="AF13" s="1">
        <v>21.014199999999999</v>
      </c>
      <c r="AG13" s="1">
        <v>22.91545</v>
      </c>
      <c r="AH13" s="1">
        <v>19.469550000000002</v>
      </c>
      <c r="AJ13">
        <v>2019</v>
      </c>
      <c r="AK13" s="4">
        <v>43739</v>
      </c>
      <c r="AL13" s="5">
        <v>23.33831935483871</v>
      </c>
      <c r="AM13" s="5">
        <v>21.470395161290323</v>
      </c>
      <c r="AN13" s="1">
        <v>22.404357258064515</v>
      </c>
      <c r="AP13">
        <v>2028</v>
      </c>
      <c r="AQ13" s="1">
        <v>47.183564402084926</v>
      </c>
      <c r="AR13" s="1"/>
    </row>
    <row r="14" spans="2:44" x14ac:dyDescent="0.25">
      <c r="B14" s="3"/>
      <c r="C14">
        <v>2033</v>
      </c>
      <c r="D14" s="1">
        <v>62.298795002588953</v>
      </c>
      <c r="E14" s="1">
        <f>AVERAGE('Sep 2022'!H397:I397)</f>
        <v>61.287312748673969</v>
      </c>
      <c r="T14">
        <f t="shared" si="0"/>
        <v>2021</v>
      </c>
      <c r="U14" s="6">
        <v>44501</v>
      </c>
      <c r="V14" s="8">
        <v>32.147106893203883</v>
      </c>
      <c r="W14" s="8">
        <v>32.891475409153948</v>
      </c>
      <c r="X14" s="7">
        <f t="shared" si="1"/>
        <v>32.519291151178919</v>
      </c>
      <c r="Y14">
        <v>2028</v>
      </c>
      <c r="Z14" s="1">
        <f t="shared" si="2"/>
        <v>50.510667568616419</v>
      </c>
      <c r="AD14" s="4">
        <v>43770</v>
      </c>
      <c r="AE14" s="1">
        <v>24.679449999999999</v>
      </c>
      <c r="AF14" s="1">
        <v>20.874949999999998</v>
      </c>
      <c r="AG14" s="1">
        <v>24.47925</v>
      </c>
      <c r="AH14" s="1">
        <v>21.034099999999999</v>
      </c>
      <c r="AJ14">
        <v>2019</v>
      </c>
      <c r="AK14" s="4">
        <v>43770</v>
      </c>
      <c r="AL14" s="5">
        <v>22.985629611650484</v>
      </c>
      <c r="AM14" s="5">
        <v>22.945417614424411</v>
      </c>
      <c r="AN14" s="1">
        <v>22.965523613037448</v>
      </c>
      <c r="AP14">
        <v>2029</v>
      </c>
      <c r="AQ14" s="1">
        <v>50.804009189607989</v>
      </c>
      <c r="AR14" s="1"/>
    </row>
    <row r="15" spans="2:44" x14ac:dyDescent="0.25">
      <c r="B15" s="3"/>
      <c r="C15">
        <v>2034</v>
      </c>
      <c r="D15" s="1">
        <v>62.384172327081366</v>
      </c>
      <c r="E15" s="1">
        <f>AVERAGE('Sep 2022'!H398:I398)</f>
        <v>59.245067428225617</v>
      </c>
      <c r="T15">
        <f t="shared" si="0"/>
        <v>2021</v>
      </c>
      <c r="U15" s="6">
        <v>44531</v>
      </c>
      <c r="V15" s="8">
        <v>34.260324301075272</v>
      </c>
      <c r="W15" s="8">
        <v>35.246992473118283</v>
      </c>
      <c r="X15" s="7">
        <f t="shared" si="1"/>
        <v>34.753658387096777</v>
      </c>
      <c r="Y15">
        <v>2029</v>
      </c>
      <c r="Z15" s="1">
        <f t="shared" si="2"/>
        <v>56.963247158162801</v>
      </c>
      <c r="AD15" s="4">
        <v>43800</v>
      </c>
      <c r="AE15" s="1">
        <v>27.225149999999999</v>
      </c>
      <c r="AF15" s="1">
        <v>21.820150000000002</v>
      </c>
      <c r="AG15" s="1">
        <v>30.027699999999999</v>
      </c>
      <c r="AH15" s="1">
        <v>25.038550000000001</v>
      </c>
      <c r="AJ15">
        <v>2019</v>
      </c>
      <c r="AK15" s="4">
        <v>43800</v>
      </c>
      <c r="AL15" s="5">
        <v>24.726063978494622</v>
      </c>
      <c r="AM15" s="5">
        <v>27.720888709677418</v>
      </c>
      <c r="AN15" s="1">
        <v>26.22347634408602</v>
      </c>
      <c r="AP15">
        <v>2030</v>
      </c>
      <c r="AQ15" s="1">
        <v>55.840239266144913</v>
      </c>
      <c r="AR15" s="1"/>
    </row>
    <row r="16" spans="2:44" x14ac:dyDescent="0.25">
      <c r="B16" s="3"/>
      <c r="C16">
        <v>2035</v>
      </c>
      <c r="D16" s="1">
        <v>65.008099071065075</v>
      </c>
      <c r="E16" s="1">
        <f>AVERAGE('Sep 2022'!H399:I399)</f>
        <v>63.408269054307134</v>
      </c>
      <c r="T16">
        <f t="shared" si="0"/>
        <v>2022</v>
      </c>
      <c r="U16" s="6">
        <v>44562</v>
      </c>
      <c r="V16" s="8">
        <v>34.261307204301076</v>
      </c>
      <c r="W16" s="8">
        <v>34.937992795698925</v>
      </c>
      <c r="X16" s="7">
        <f t="shared" si="1"/>
        <v>34.599649999999997</v>
      </c>
      <c r="Y16">
        <v>2030</v>
      </c>
      <c r="Z16" s="1">
        <f t="shared" si="2"/>
        <v>58.504602960207166</v>
      </c>
      <c r="AD16" s="4">
        <v>43831</v>
      </c>
      <c r="AE16" s="1">
        <v>25.942799999999998</v>
      </c>
      <c r="AF16" s="1">
        <v>23.24155</v>
      </c>
      <c r="AG16" s="1">
        <v>30.372450000000001</v>
      </c>
      <c r="AH16" s="1">
        <v>24.15635</v>
      </c>
      <c r="AJ16">
        <v>2020</v>
      </c>
      <c r="AK16" s="4">
        <v>43831</v>
      </c>
      <c r="AL16" s="5">
        <v>24.751926344086019</v>
      </c>
      <c r="AM16" s="5">
        <v>27.632018817204301</v>
      </c>
      <c r="AN16" s="1">
        <v>26.19197258064516</v>
      </c>
      <c r="AP16">
        <v>2031</v>
      </c>
      <c r="AQ16" s="1">
        <v>59.118130587160522</v>
      </c>
      <c r="AR16" s="1"/>
    </row>
    <row r="17" spans="2:44" x14ac:dyDescent="0.25">
      <c r="B17" s="3"/>
      <c r="C17">
        <v>2036</v>
      </c>
      <c r="D17" s="1">
        <v>67.272233798214344</v>
      </c>
      <c r="E17" s="1">
        <f>AVERAGE('Sep 2022'!H400:I400)</f>
        <v>64.11604224122992</v>
      </c>
      <c r="T17">
        <f t="shared" si="0"/>
        <v>2022</v>
      </c>
      <c r="U17" s="6">
        <v>44593</v>
      </c>
      <c r="V17" s="8">
        <v>33.212178571428574</v>
      </c>
      <c r="W17" s="8">
        <v>35.005967142857145</v>
      </c>
      <c r="X17" s="7">
        <f t="shared" si="1"/>
        <v>34.109072857142863</v>
      </c>
      <c r="Y17">
        <v>2031</v>
      </c>
      <c r="Z17" s="1">
        <f t="shared" si="2"/>
        <v>61.997045917088563</v>
      </c>
      <c r="AD17" s="4">
        <v>43862</v>
      </c>
      <c r="AE17" s="1">
        <v>25.081099999999999</v>
      </c>
      <c r="AF17" s="1">
        <v>22.030799999999999</v>
      </c>
      <c r="AG17" s="1">
        <v>25.907350000000001</v>
      </c>
      <c r="AH17" s="1">
        <v>21.7864</v>
      </c>
      <c r="AJ17">
        <v>2020</v>
      </c>
      <c r="AK17" s="4">
        <v>43862</v>
      </c>
      <c r="AL17" s="5">
        <v>23.783845977011492</v>
      </c>
      <c r="AM17" s="5">
        <v>24.154762068965518</v>
      </c>
      <c r="AN17" s="1">
        <v>23.969304022988503</v>
      </c>
      <c r="AP17">
        <v>2032</v>
      </c>
      <c r="AQ17" s="1">
        <v>62.766042429813751</v>
      </c>
      <c r="AR17" s="1"/>
    </row>
    <row r="18" spans="2:44" x14ac:dyDescent="0.25">
      <c r="B18" s="3"/>
      <c r="C18">
        <v>2037</v>
      </c>
      <c r="D18" s="1">
        <v>69.668716275970681</v>
      </c>
      <c r="E18" s="1">
        <f>AVERAGE('Sep 2022'!H401:I401)</f>
        <v>68.546212584121761</v>
      </c>
      <c r="T18">
        <f t="shared" si="0"/>
        <v>2022</v>
      </c>
      <c r="U18" s="6">
        <v>44621</v>
      </c>
      <c r="V18" s="8">
        <v>27.580276662180349</v>
      </c>
      <c r="W18" s="8">
        <v>26.285714508748317</v>
      </c>
      <c r="X18" s="7">
        <f t="shared" si="1"/>
        <v>26.932995585464333</v>
      </c>
      <c r="Y18">
        <v>2032</v>
      </c>
      <c r="Z18" s="1">
        <f t="shared" si="2"/>
        <v>62.407547987990263</v>
      </c>
      <c r="AD18" s="4">
        <v>43891</v>
      </c>
      <c r="AE18" s="1">
        <v>22.2395</v>
      </c>
      <c r="AF18" s="1">
        <v>20.135899999999999</v>
      </c>
      <c r="AG18" s="1">
        <v>21.6388</v>
      </c>
      <c r="AH18" s="1">
        <v>18.172699999999999</v>
      </c>
      <c r="AJ18">
        <v>2020</v>
      </c>
      <c r="AK18" s="4">
        <v>43891</v>
      </c>
      <c r="AL18" s="5">
        <v>21.313689502018843</v>
      </c>
      <c r="AM18" s="5">
        <v>20.113342799461641</v>
      </c>
      <c r="AN18" s="1">
        <v>20.71351615074024</v>
      </c>
      <c r="AP18">
        <v>2033</v>
      </c>
      <c r="AQ18" s="1">
        <v>66.619356658180337</v>
      </c>
      <c r="AR18" s="1"/>
    </row>
    <row r="19" spans="2:44" x14ac:dyDescent="0.25">
      <c r="B19" s="3"/>
      <c r="C19">
        <v>2038</v>
      </c>
      <c r="D19" s="1">
        <v>72.370871492092832</v>
      </c>
      <c r="E19" s="1">
        <f>AVERAGE('Sep 2022'!H402:I402)</f>
        <v>69.218193767959548</v>
      </c>
      <c r="T19">
        <f t="shared" si="0"/>
        <v>2022</v>
      </c>
      <c r="U19" s="6">
        <v>44652</v>
      </c>
      <c r="V19" s="8">
        <v>23.249514000000001</v>
      </c>
      <c r="W19" s="8">
        <v>17.184874444444443</v>
      </c>
      <c r="X19" s="7">
        <f t="shared" si="1"/>
        <v>20.217194222222222</v>
      </c>
      <c r="Y19">
        <v>2033</v>
      </c>
      <c r="Z19" s="1">
        <f t="shared" si="2"/>
        <v>62.298795002588953</v>
      </c>
      <c r="AD19" s="4">
        <v>43922</v>
      </c>
      <c r="AE19" s="1">
        <v>18.960799999999999</v>
      </c>
      <c r="AF19" s="1">
        <v>16.025950000000002</v>
      </c>
      <c r="AG19" s="1">
        <v>18.780999999999999</v>
      </c>
      <c r="AH19" s="1">
        <v>13.5357</v>
      </c>
      <c r="AJ19">
        <v>2020</v>
      </c>
      <c r="AK19" s="4">
        <v>43922</v>
      </c>
      <c r="AL19" s="5">
        <v>17.721641111111111</v>
      </c>
      <c r="AM19" s="5">
        <v>16.566317777777776</v>
      </c>
      <c r="AN19" s="1">
        <v>17.143979444444444</v>
      </c>
      <c r="AP19">
        <v>2034</v>
      </c>
      <c r="AQ19" s="1">
        <v>69.820169458873252</v>
      </c>
      <c r="AR19" s="1"/>
    </row>
    <row r="20" spans="2:44" x14ac:dyDescent="0.25">
      <c r="B20" s="3"/>
      <c r="C20">
        <v>2039</v>
      </c>
      <c r="D20" s="1">
        <v>73.203964856247367</v>
      </c>
      <c r="E20" s="1">
        <f>AVERAGE('Sep 2022'!H403:I403)</f>
        <v>69.022926219657251</v>
      </c>
      <c r="T20">
        <f t="shared" si="0"/>
        <v>2022</v>
      </c>
      <c r="U20" s="6">
        <v>44682</v>
      </c>
      <c r="V20" s="8">
        <v>23.174669462365593</v>
      </c>
      <c r="W20" s="8">
        <v>12.841304516129032</v>
      </c>
      <c r="X20" s="7">
        <f t="shared" si="1"/>
        <v>18.007986989247314</v>
      </c>
      <c r="Y20">
        <v>2034</v>
      </c>
      <c r="Z20" s="1">
        <f t="shared" si="2"/>
        <v>62.384172327081366</v>
      </c>
      <c r="AD20" s="4">
        <v>43952</v>
      </c>
      <c r="AE20" s="1">
        <v>20.102799999999998</v>
      </c>
      <c r="AF20" s="1">
        <v>17.0609</v>
      </c>
      <c r="AG20" s="1">
        <v>18.411650000000002</v>
      </c>
      <c r="AH20" s="1">
        <v>10.977</v>
      </c>
      <c r="AJ20">
        <v>2020</v>
      </c>
      <c r="AK20" s="4">
        <v>43952</v>
      </c>
      <c r="AL20" s="5">
        <v>18.696330107526883</v>
      </c>
      <c r="AM20" s="5">
        <v>14.974123655913978</v>
      </c>
      <c r="AN20" s="1">
        <v>16.83522688172043</v>
      </c>
      <c r="AP20">
        <v>2035</v>
      </c>
      <c r="AQ20" s="1">
        <v>70.112150544874282</v>
      </c>
      <c r="AR20" s="1"/>
    </row>
    <row r="21" spans="2:44" x14ac:dyDescent="0.25">
      <c r="B21" s="3"/>
      <c r="C21">
        <v>2040</v>
      </c>
      <c r="D21" s="1">
        <v>77.326051469876518</v>
      </c>
      <c r="E21" s="1">
        <f>AVERAGE('Sep 2022'!H404:I404)</f>
        <v>70.102662992040223</v>
      </c>
      <c r="T21">
        <f t="shared" si="0"/>
        <v>2022</v>
      </c>
      <c r="U21" s="6">
        <v>44713</v>
      </c>
      <c r="V21" s="8">
        <v>31.444604666666667</v>
      </c>
      <c r="W21" s="8">
        <v>20.74561933333333</v>
      </c>
      <c r="X21" s="7">
        <f t="shared" si="1"/>
        <v>26.095112</v>
      </c>
      <c r="Y21">
        <v>2035</v>
      </c>
      <c r="Z21" s="1">
        <f t="shared" si="2"/>
        <v>65.008099071065075</v>
      </c>
      <c r="AD21" s="4">
        <v>43983</v>
      </c>
      <c r="AE21" s="1">
        <v>36.939050000000002</v>
      </c>
      <c r="AF21" s="1">
        <v>20.948250000000002</v>
      </c>
      <c r="AG21" s="1">
        <v>18.5124</v>
      </c>
      <c r="AH21" s="1">
        <v>9.5464500000000001</v>
      </c>
      <c r="AJ21">
        <v>2020</v>
      </c>
      <c r="AK21" s="4">
        <v>43983</v>
      </c>
      <c r="AL21" s="5">
        <v>30.18737888888889</v>
      </c>
      <c r="AM21" s="5">
        <v>14.726776666666666</v>
      </c>
      <c r="AN21" s="1">
        <v>22.457077777777776</v>
      </c>
      <c r="AP21">
        <v>2036</v>
      </c>
      <c r="AQ21" s="1">
        <v>72.466948733599111</v>
      </c>
      <c r="AR21" s="1"/>
    </row>
    <row r="22" spans="2:44" x14ac:dyDescent="0.25">
      <c r="C22">
        <v>2041</v>
      </c>
      <c r="D22" s="1">
        <f>AVERAGE('March 2021'!H316:I316)</f>
        <v>78.212375836843748</v>
      </c>
      <c r="E22" s="1">
        <f>AVERAGE('Sep 2022'!H405:I405)</f>
        <v>71.450478208574879</v>
      </c>
      <c r="T22">
        <f t="shared" si="0"/>
        <v>2022</v>
      </c>
      <c r="U22" s="6">
        <v>44743</v>
      </c>
      <c r="V22" s="8">
        <v>42.895615376344089</v>
      </c>
      <c r="W22" s="8">
        <v>32.477657741935488</v>
      </c>
      <c r="X22" s="7">
        <f t="shared" si="1"/>
        <v>37.686636559139785</v>
      </c>
      <c r="Y22">
        <v>2036</v>
      </c>
      <c r="Z22" s="1">
        <f t="shared" si="2"/>
        <v>67.272233798214344</v>
      </c>
      <c r="AD22" s="4">
        <v>44013</v>
      </c>
      <c r="AE22" s="1">
        <v>60.643949999999997</v>
      </c>
      <c r="AF22" s="1">
        <v>28.9894</v>
      </c>
      <c r="AG22" s="1">
        <v>37.668599999999998</v>
      </c>
      <c r="AH22" s="1">
        <v>20.270099999999999</v>
      </c>
      <c r="AJ22">
        <v>2020</v>
      </c>
      <c r="AK22" s="4">
        <v>44013</v>
      </c>
      <c r="AL22" s="5">
        <v>46.688718279569891</v>
      </c>
      <c r="AM22" s="5">
        <v>29.998293548387096</v>
      </c>
      <c r="AN22" s="1">
        <v>38.34350591397849</v>
      </c>
      <c r="AP22">
        <v>2037</v>
      </c>
      <c r="AQ22" s="1">
        <v>77.225494531935126</v>
      </c>
      <c r="AR22" s="1"/>
    </row>
    <row r="23" spans="2:44" x14ac:dyDescent="0.25">
      <c r="C23">
        <v>2042</v>
      </c>
      <c r="D23" s="1">
        <f>D22/D21*D22</f>
        <v>79.108859404604857</v>
      </c>
      <c r="E23" s="1">
        <f>AVERAGE('Sep 2022'!H406:I406)</f>
        <v>73.405973792449501</v>
      </c>
      <c r="T23">
        <f t="shared" si="0"/>
        <v>2022</v>
      </c>
      <c r="U23" s="6">
        <v>44774</v>
      </c>
      <c r="V23" s="8">
        <v>41.956191290322586</v>
      </c>
      <c r="W23" s="8">
        <v>34.989706451612896</v>
      </c>
      <c r="X23" s="7">
        <f t="shared" si="1"/>
        <v>38.472948870967741</v>
      </c>
      <c r="Y23">
        <v>2037</v>
      </c>
      <c r="Z23" s="1">
        <f t="shared" si="2"/>
        <v>69.668716275970681</v>
      </c>
      <c r="AD23" s="4">
        <v>44044</v>
      </c>
      <c r="AE23" s="1">
        <v>55.100749999999998</v>
      </c>
      <c r="AF23" s="1">
        <v>27.212399999999999</v>
      </c>
      <c r="AG23" s="1">
        <v>42.595799999999997</v>
      </c>
      <c r="AH23" s="1">
        <v>24.354099999999999</v>
      </c>
      <c r="AJ23">
        <v>2020</v>
      </c>
      <c r="AK23" s="4">
        <v>44044</v>
      </c>
      <c r="AL23" s="5">
        <v>42.80588602150538</v>
      </c>
      <c r="AM23" s="5">
        <v>34.553760215053764</v>
      </c>
      <c r="AN23" s="1">
        <v>38.679823118279572</v>
      </c>
      <c r="AP23">
        <v>2038</v>
      </c>
      <c r="AQ23" s="1">
        <v>83.234818537536427</v>
      </c>
      <c r="AR23" s="1"/>
    </row>
    <row r="24" spans="2:44" x14ac:dyDescent="0.25">
      <c r="U24" s="6"/>
      <c r="V24" s="8"/>
      <c r="W24" s="8"/>
      <c r="X24" s="7"/>
      <c r="Z24" s="1"/>
      <c r="AD24" s="4"/>
      <c r="AE24" s="1"/>
      <c r="AF24" s="1"/>
      <c r="AG24" s="1"/>
      <c r="AH24" s="1"/>
      <c r="AK24" s="4"/>
      <c r="AL24" s="5"/>
      <c r="AM24" s="5"/>
      <c r="AN24" s="1"/>
      <c r="AQ24" s="1"/>
      <c r="AR24" s="1"/>
    </row>
    <row r="25" spans="2:44" x14ac:dyDescent="0.25">
      <c r="U25" s="6"/>
      <c r="V25" s="8"/>
      <c r="W25" s="8"/>
      <c r="X25" s="7"/>
      <c r="Z25" s="1"/>
      <c r="AD25" s="4"/>
      <c r="AE25" s="1"/>
      <c r="AF25" s="1"/>
      <c r="AG25" s="1"/>
      <c r="AH25" s="1"/>
      <c r="AK25" s="4"/>
      <c r="AL25" s="5"/>
      <c r="AM25" s="5"/>
      <c r="AN25" s="1"/>
      <c r="AQ25" s="1"/>
      <c r="AR25" s="1"/>
    </row>
    <row r="26" spans="2:44" x14ac:dyDescent="0.25">
      <c r="D26" t="s">
        <v>7</v>
      </c>
      <c r="E26" t="s">
        <v>10</v>
      </c>
      <c r="T26">
        <f t="shared" si="0"/>
        <v>2022</v>
      </c>
      <c r="U26" s="6">
        <v>44805</v>
      </c>
      <c r="V26" s="8">
        <v>33.969727777777777</v>
      </c>
      <c r="W26" s="8">
        <v>25.676158888888892</v>
      </c>
      <c r="X26" s="7">
        <f t="shared" si="1"/>
        <v>29.822943333333335</v>
      </c>
      <c r="Y26">
        <v>2038</v>
      </c>
      <c r="Z26" s="1">
        <f t="shared" si="2"/>
        <v>72.370871492092832</v>
      </c>
      <c r="AD26" s="4">
        <v>44075</v>
      </c>
      <c r="AE26" s="1">
        <v>46.702649999999998</v>
      </c>
      <c r="AF26" s="1">
        <v>25.428899999999999</v>
      </c>
      <c r="AG26" s="1">
        <v>37.914549999999998</v>
      </c>
      <c r="AH26" s="1">
        <v>23.67775</v>
      </c>
      <c r="AJ26">
        <v>2020</v>
      </c>
      <c r="AK26" s="4">
        <v>44075</v>
      </c>
      <c r="AL26" s="5">
        <v>37.24765</v>
      </c>
      <c r="AM26" s="5">
        <v>31.587083333333336</v>
      </c>
      <c r="AN26" s="1">
        <v>34.417366666666666</v>
      </c>
      <c r="AP26">
        <v>2039</v>
      </c>
      <c r="AQ26" s="1">
        <v>88.587581490824448</v>
      </c>
      <c r="AR26" s="1"/>
    </row>
    <row r="27" spans="2:44" x14ac:dyDescent="0.25">
      <c r="T27">
        <f t="shared" si="0"/>
        <v>2022</v>
      </c>
      <c r="U27" s="6">
        <v>44835</v>
      </c>
      <c r="V27" s="8">
        <v>27.887005806451612</v>
      </c>
      <c r="W27" s="8">
        <v>29.094629677419359</v>
      </c>
      <c r="X27" s="7">
        <f t="shared" si="1"/>
        <v>28.490817741935487</v>
      </c>
      <c r="Y27">
        <v>2039</v>
      </c>
      <c r="Z27" s="1">
        <f t="shared" si="2"/>
        <v>73.203964856247367</v>
      </c>
      <c r="AD27" s="4">
        <v>44105</v>
      </c>
      <c r="AE27" s="1">
        <v>23.817799999999998</v>
      </c>
      <c r="AF27" s="1">
        <v>21.615100000000002</v>
      </c>
      <c r="AG27" s="1">
        <v>22.042400000000001</v>
      </c>
      <c r="AH27" s="1">
        <v>18.1187</v>
      </c>
      <c r="AJ27">
        <v>2020</v>
      </c>
      <c r="AK27" s="4">
        <v>44105</v>
      </c>
      <c r="AL27" s="5">
        <v>22.894087096774193</v>
      </c>
      <c r="AM27" s="5">
        <v>20.39697741935484</v>
      </c>
      <c r="AN27" s="1">
        <v>21.645532258064517</v>
      </c>
      <c r="AP27">
        <v>2040</v>
      </c>
      <c r="AQ27" s="1">
        <v>92.136754922268622</v>
      </c>
      <c r="AR27" s="1"/>
    </row>
    <row r="28" spans="2:44" x14ac:dyDescent="0.25">
      <c r="T28">
        <f t="shared" si="0"/>
        <v>2022</v>
      </c>
      <c r="U28" s="6">
        <v>44866</v>
      </c>
      <c r="V28" s="8">
        <v>28.900396185852983</v>
      </c>
      <c r="W28" s="8">
        <v>30.388597073509015</v>
      </c>
      <c r="X28" s="7">
        <f t="shared" si="1"/>
        <v>29.644496629681001</v>
      </c>
      <c r="Y28">
        <v>2040</v>
      </c>
      <c r="Z28" s="1">
        <f t="shared" si="2"/>
        <v>77.326051469876518</v>
      </c>
      <c r="AD28" s="4">
        <v>44136</v>
      </c>
      <c r="AE28" s="1">
        <v>23.666699999999999</v>
      </c>
      <c r="AF28" s="1">
        <v>21.164400000000001</v>
      </c>
      <c r="AG28" s="1">
        <v>24.2926</v>
      </c>
      <c r="AH28" s="1">
        <v>19.771899999999999</v>
      </c>
      <c r="AJ28">
        <v>2020</v>
      </c>
      <c r="AK28" s="4">
        <v>44136</v>
      </c>
      <c r="AL28" s="5">
        <v>22.497109015256587</v>
      </c>
      <c r="AM28" s="5">
        <v>22.179595977808599</v>
      </c>
      <c r="AN28" s="1">
        <v>22.338352496532593</v>
      </c>
    </row>
    <row r="29" spans="2:44" x14ac:dyDescent="0.25">
      <c r="T29">
        <f t="shared" si="0"/>
        <v>2022</v>
      </c>
      <c r="U29" s="6">
        <v>44896</v>
      </c>
      <c r="V29" s="8">
        <v>32.473134838709676</v>
      </c>
      <c r="W29" s="8">
        <v>34.389616344086022</v>
      </c>
      <c r="X29" s="7">
        <f t="shared" si="1"/>
        <v>33.431375591397853</v>
      </c>
      <c r="AD29" s="4">
        <v>44166</v>
      </c>
      <c r="AE29" s="1">
        <v>26.4163</v>
      </c>
      <c r="AF29" s="1">
        <v>23.5626</v>
      </c>
      <c r="AG29" s="1">
        <v>29.4694</v>
      </c>
      <c r="AH29" s="1">
        <v>23.002800000000001</v>
      </c>
      <c r="AJ29">
        <v>2020</v>
      </c>
      <c r="AK29" s="4">
        <v>44166</v>
      </c>
      <c r="AL29" s="5">
        <v>25.158217204301078</v>
      </c>
      <c r="AM29" s="5">
        <v>26.618533333333332</v>
      </c>
      <c r="AN29" s="1">
        <v>25.888375268817207</v>
      </c>
    </row>
    <row r="30" spans="2:44" x14ac:dyDescent="0.25">
      <c r="B30" t="s">
        <v>6</v>
      </c>
      <c r="T30">
        <f t="shared" si="0"/>
        <v>2023</v>
      </c>
      <c r="U30" s="6">
        <v>44927</v>
      </c>
      <c r="V30" s="8">
        <v>32.603543548387094</v>
      </c>
      <c r="W30" s="8">
        <v>32.978089784946235</v>
      </c>
      <c r="X30" s="7">
        <f t="shared" si="1"/>
        <v>32.790816666666665</v>
      </c>
      <c r="Y30" s="7"/>
      <c r="AD30" s="4">
        <v>44197</v>
      </c>
      <c r="AE30" s="1">
        <v>26.389600000000002</v>
      </c>
      <c r="AF30" s="1">
        <v>25.015550000000001</v>
      </c>
      <c r="AG30" s="1">
        <v>33.745699999999999</v>
      </c>
      <c r="AH30" s="1">
        <v>25.855350000000001</v>
      </c>
      <c r="AJ30">
        <v>2021</v>
      </c>
      <c r="AK30" s="4">
        <v>44197</v>
      </c>
      <c r="AL30" s="5">
        <v>25.754286559139786</v>
      </c>
      <c r="AM30" s="5">
        <v>30.09747365591398</v>
      </c>
      <c r="AN30" s="1">
        <v>27.925880107526883</v>
      </c>
    </row>
    <row r="31" spans="2:44" x14ac:dyDescent="0.25">
      <c r="T31">
        <f t="shared" si="0"/>
        <v>2023</v>
      </c>
      <c r="U31" s="6">
        <v>44958</v>
      </c>
      <c r="V31" s="8">
        <v>30.91526714285714</v>
      </c>
      <c r="W31" s="8">
        <v>32.693804285714286</v>
      </c>
      <c r="X31" s="7">
        <f t="shared" si="1"/>
        <v>31.804535714285713</v>
      </c>
      <c r="Y31" s="7"/>
      <c r="AD31" s="4">
        <v>44228</v>
      </c>
      <c r="AE31" s="1">
        <v>26.045449999999999</v>
      </c>
      <c r="AF31" s="1">
        <v>23.6203</v>
      </c>
      <c r="AG31" s="1">
        <v>28.599450000000001</v>
      </c>
      <c r="AH31" s="1">
        <v>23.1752</v>
      </c>
      <c r="AJ31">
        <v>2021</v>
      </c>
      <c r="AK31" s="4">
        <v>44228</v>
      </c>
      <c r="AL31" s="5">
        <v>25.006099999999996</v>
      </c>
      <c r="AM31" s="5">
        <v>26.27477142857143</v>
      </c>
      <c r="AN31" s="1">
        <v>25.640435714285715</v>
      </c>
    </row>
    <row r="32" spans="2:44" x14ac:dyDescent="0.25">
      <c r="T32">
        <f t="shared" si="0"/>
        <v>2023</v>
      </c>
      <c r="U32" s="6">
        <v>44986</v>
      </c>
      <c r="V32" s="8">
        <v>29.347270619111711</v>
      </c>
      <c r="W32" s="8">
        <v>24.652912489905788</v>
      </c>
      <c r="X32" s="7">
        <f t="shared" si="1"/>
        <v>27.000091554508749</v>
      </c>
      <c r="Y32" s="7"/>
      <c r="AD32" s="4">
        <v>44256</v>
      </c>
      <c r="AE32" s="1">
        <v>23.509250000000002</v>
      </c>
      <c r="AF32" s="1">
        <v>22.332899999999999</v>
      </c>
      <c r="AG32" s="1">
        <v>23.5349</v>
      </c>
      <c r="AH32" s="1">
        <v>19.568549999999998</v>
      </c>
      <c r="AJ32">
        <v>2021</v>
      </c>
      <c r="AK32" s="4">
        <v>44256</v>
      </c>
      <c r="AL32" s="5">
        <v>23.01686123822342</v>
      </c>
      <c r="AM32" s="5">
        <v>21.874691588156121</v>
      </c>
      <c r="AN32" s="1">
        <v>22.445776413189769</v>
      </c>
    </row>
    <row r="33" spans="20:40" x14ac:dyDescent="0.25">
      <c r="T33">
        <f t="shared" si="0"/>
        <v>2023</v>
      </c>
      <c r="U33" s="6">
        <v>45017</v>
      </c>
      <c r="V33" s="8">
        <v>24.092803333333332</v>
      </c>
      <c r="W33" s="8">
        <v>17.326893333333334</v>
      </c>
      <c r="X33" s="7">
        <f t="shared" si="1"/>
        <v>20.709848333333333</v>
      </c>
      <c r="Y33" s="7"/>
      <c r="AD33" s="4">
        <v>44287</v>
      </c>
      <c r="AE33" s="1">
        <v>20.700849999999999</v>
      </c>
      <c r="AF33" s="1">
        <v>19.524149999999999</v>
      </c>
      <c r="AG33" s="1">
        <v>21.2254</v>
      </c>
      <c r="AH33" s="1">
        <v>14.2858</v>
      </c>
      <c r="AJ33">
        <v>2021</v>
      </c>
      <c r="AK33" s="4">
        <v>44287</v>
      </c>
      <c r="AL33" s="5">
        <v>20.204021111111111</v>
      </c>
      <c r="AM33" s="5">
        <v>18.295346666666667</v>
      </c>
      <c r="AN33" s="1">
        <v>19.249683888888889</v>
      </c>
    </row>
    <row r="34" spans="20:40" x14ac:dyDescent="0.25">
      <c r="T34">
        <f t="shared" si="0"/>
        <v>2023</v>
      </c>
      <c r="U34" s="6">
        <v>45047</v>
      </c>
      <c r="V34" s="8">
        <v>22.327236881720431</v>
      </c>
      <c r="W34" s="8">
        <v>12.621643333333333</v>
      </c>
      <c r="X34" s="7">
        <f t="shared" si="1"/>
        <v>17.474440107526881</v>
      </c>
      <c r="Y34" s="7"/>
      <c r="AD34" s="4">
        <v>44317</v>
      </c>
      <c r="AE34" s="1">
        <v>21.846399999999999</v>
      </c>
      <c r="AF34" s="1">
        <v>20.616399999999999</v>
      </c>
      <c r="AG34" s="1">
        <v>19.859300000000001</v>
      </c>
      <c r="AH34" s="1">
        <v>11.233549999999999</v>
      </c>
      <c r="AJ34">
        <v>2021</v>
      </c>
      <c r="AK34" s="4">
        <v>44317</v>
      </c>
      <c r="AL34" s="5">
        <v>21.277690322580646</v>
      </c>
      <c r="AM34" s="5">
        <v>15.87105</v>
      </c>
      <c r="AN34" s="1">
        <v>18.574370161290325</v>
      </c>
    </row>
    <row r="35" spans="20:40" x14ac:dyDescent="0.25">
      <c r="T35">
        <f t="shared" si="0"/>
        <v>2023</v>
      </c>
      <c r="U35" s="6">
        <v>45078</v>
      </c>
      <c r="V35" s="8">
        <v>30.463032888888893</v>
      </c>
      <c r="W35" s="8">
        <v>19.431105333333335</v>
      </c>
      <c r="X35" s="7">
        <f t="shared" si="1"/>
        <v>24.947069111111112</v>
      </c>
      <c r="Y35" s="7"/>
      <c r="AD35" s="4">
        <v>44348</v>
      </c>
      <c r="AE35" s="1">
        <v>33.578949999999999</v>
      </c>
      <c r="AF35" s="1">
        <v>23.605250000000002</v>
      </c>
      <c r="AG35" s="1">
        <v>20.218800000000002</v>
      </c>
      <c r="AH35" s="1">
        <v>9.6822999999999997</v>
      </c>
      <c r="AJ35">
        <v>2021</v>
      </c>
      <c r="AK35" s="4">
        <v>44348</v>
      </c>
      <c r="AL35" s="5">
        <v>29.367832222222223</v>
      </c>
      <c r="AM35" s="5">
        <v>15.770055555555556</v>
      </c>
      <c r="AN35" s="1">
        <v>22.568943888888889</v>
      </c>
    </row>
    <row r="36" spans="20:40" x14ac:dyDescent="0.25">
      <c r="T36">
        <f t="shared" si="0"/>
        <v>2023</v>
      </c>
      <c r="U36" s="6">
        <v>45108</v>
      </c>
      <c r="V36" s="8">
        <v>47.369825913978495</v>
      </c>
      <c r="W36" s="8">
        <v>35.914166774193546</v>
      </c>
      <c r="X36" s="7">
        <f t="shared" si="1"/>
        <v>41.641996344086024</v>
      </c>
      <c r="Y36" s="7"/>
      <c r="AD36" s="4">
        <v>44378</v>
      </c>
      <c r="AE36" s="1">
        <v>59.92915</v>
      </c>
      <c r="AF36" s="1">
        <v>32.106949999999998</v>
      </c>
      <c r="AG36" s="1">
        <v>41.851149999999997</v>
      </c>
      <c r="AH36" s="1">
        <v>24.41845</v>
      </c>
      <c r="AJ36">
        <v>2021</v>
      </c>
      <c r="AK36" s="4">
        <v>44378</v>
      </c>
      <c r="AL36" s="5">
        <v>47.663448924731178</v>
      </c>
      <c r="AM36" s="5">
        <v>34.165766129032257</v>
      </c>
      <c r="AN36" s="1">
        <v>40.914607526881717</v>
      </c>
    </row>
    <row r="37" spans="20:40" x14ac:dyDescent="0.25">
      <c r="T37">
        <f t="shared" si="0"/>
        <v>2023</v>
      </c>
      <c r="U37" s="6">
        <v>45139</v>
      </c>
      <c r="V37" s="8">
        <v>49.027062580645165</v>
      </c>
      <c r="W37" s="8">
        <v>41.468791290322578</v>
      </c>
      <c r="X37" s="7">
        <f t="shared" si="1"/>
        <v>45.247926935483875</v>
      </c>
      <c r="Y37" s="7"/>
      <c r="AD37" s="4">
        <v>44409</v>
      </c>
      <c r="AE37" s="1">
        <v>58.88035</v>
      </c>
      <c r="AF37" s="1">
        <v>33.10745</v>
      </c>
      <c r="AG37" s="1">
        <v>46.9405</v>
      </c>
      <c r="AH37" s="1">
        <v>29.046900000000001</v>
      </c>
      <c r="AJ37">
        <v>2021</v>
      </c>
      <c r="AK37" s="4">
        <v>44409</v>
      </c>
      <c r="AL37" s="5">
        <v>47.518103763440863</v>
      </c>
      <c r="AM37" s="5">
        <v>39.051923655913981</v>
      </c>
      <c r="AN37" s="1">
        <v>43.285013709677422</v>
      </c>
    </row>
    <row r="38" spans="20:40" x14ac:dyDescent="0.25">
      <c r="T38">
        <f t="shared" si="0"/>
        <v>2023</v>
      </c>
      <c r="U38" s="6">
        <v>45170</v>
      </c>
      <c r="V38" s="8">
        <v>35.566646666666664</v>
      </c>
      <c r="W38" s="8">
        <v>26.552660000000003</v>
      </c>
      <c r="X38" s="7">
        <f t="shared" si="1"/>
        <v>31.059653333333333</v>
      </c>
      <c r="Y38" s="7"/>
      <c r="AD38" s="4">
        <v>44440</v>
      </c>
      <c r="AE38" s="1">
        <v>49.711799999999997</v>
      </c>
      <c r="AF38" s="1">
        <v>30.716699999999999</v>
      </c>
      <c r="AG38" s="1">
        <v>42.186149999999998</v>
      </c>
      <c r="AH38" s="1">
        <v>28.221299999999999</v>
      </c>
      <c r="AJ38">
        <v>2021</v>
      </c>
      <c r="AK38" s="4">
        <v>44440</v>
      </c>
      <c r="AL38" s="5">
        <v>41.269533333333328</v>
      </c>
      <c r="AM38" s="5">
        <v>35.979550000000003</v>
      </c>
      <c r="AN38" s="1">
        <v>38.624541666666666</v>
      </c>
    </row>
    <row r="39" spans="20:40" x14ac:dyDescent="0.25">
      <c r="T39">
        <f t="shared" si="0"/>
        <v>2023</v>
      </c>
      <c r="U39" s="6">
        <v>45200</v>
      </c>
      <c r="V39" s="8">
        <v>28.378764623655915</v>
      </c>
      <c r="W39" s="8">
        <v>30.152764946236559</v>
      </c>
      <c r="X39" s="7">
        <f t="shared" si="1"/>
        <v>29.265764784946235</v>
      </c>
      <c r="Y39" s="7"/>
      <c r="AD39" s="4">
        <v>44470</v>
      </c>
      <c r="AE39" s="1">
        <v>23.8063</v>
      </c>
      <c r="AF39" s="1">
        <v>22.9816</v>
      </c>
      <c r="AG39" s="1">
        <v>26.378</v>
      </c>
      <c r="AH39" s="1">
        <v>21.941500000000001</v>
      </c>
      <c r="AJ39">
        <v>2021</v>
      </c>
      <c r="AK39" s="4">
        <v>44470</v>
      </c>
      <c r="AL39" s="5">
        <v>23.44272258064516</v>
      </c>
      <c r="AM39" s="5">
        <v>24.422123655913982</v>
      </c>
      <c r="AN39" s="1">
        <v>23.932423118279573</v>
      </c>
    </row>
    <row r="40" spans="20:40" x14ac:dyDescent="0.25">
      <c r="T40">
        <f t="shared" si="0"/>
        <v>2023</v>
      </c>
      <c r="U40" s="6">
        <v>45231</v>
      </c>
      <c r="V40" s="8">
        <v>31.535975381414701</v>
      </c>
      <c r="W40" s="8">
        <v>31.653445866851595</v>
      </c>
      <c r="X40" s="7">
        <f t="shared" si="1"/>
        <v>31.59471062413315</v>
      </c>
      <c r="Y40" s="7"/>
      <c r="AD40" s="4">
        <v>44501</v>
      </c>
      <c r="AE40" s="1">
        <v>27.90523</v>
      </c>
      <c r="AF40" s="1">
        <v>24.550733515930201</v>
      </c>
      <c r="AG40" s="1">
        <v>27.161490000000001</v>
      </c>
      <c r="AH40" s="1">
        <v>22.072479999999999</v>
      </c>
      <c r="AJ40">
        <v>2021</v>
      </c>
      <c r="AK40" s="4">
        <v>44501</v>
      </c>
      <c r="AL40" s="5">
        <v>26.411757917633278</v>
      </c>
      <c r="AM40" s="5">
        <v>24.895786518723995</v>
      </c>
      <c r="AN40" s="1">
        <v>25.653772218178638</v>
      </c>
    </row>
    <row r="41" spans="20:40" x14ac:dyDescent="0.25">
      <c r="T41">
        <f t="shared" si="0"/>
        <v>2023</v>
      </c>
      <c r="U41" s="6">
        <v>45261</v>
      </c>
      <c r="V41" s="8">
        <v>32.388703010752685</v>
      </c>
      <c r="W41" s="8">
        <v>34.684668924731184</v>
      </c>
      <c r="X41" s="7">
        <f t="shared" si="1"/>
        <v>33.536685967741931</v>
      </c>
      <c r="Y41" s="7"/>
      <c r="AD41" s="4">
        <v>44531</v>
      </c>
      <c r="AE41" s="1">
        <v>30.170925</v>
      </c>
      <c r="AF41" s="1">
        <v>26.681564999999999</v>
      </c>
      <c r="AG41" s="1">
        <v>31.478674999999999</v>
      </c>
      <c r="AH41" s="1">
        <v>25.379179999999998</v>
      </c>
      <c r="AJ41">
        <v>2021</v>
      </c>
      <c r="AK41" s="4">
        <v>44531</v>
      </c>
      <c r="AL41" s="5">
        <v>28.632604999999998</v>
      </c>
      <c r="AM41" s="5">
        <v>28.789650322580645</v>
      </c>
      <c r="AN41" s="1">
        <v>28.71112766129032</v>
      </c>
    </row>
    <row r="42" spans="20:40" x14ac:dyDescent="0.25">
      <c r="T42">
        <f t="shared" si="0"/>
        <v>2024</v>
      </c>
      <c r="U42" s="6">
        <v>45292</v>
      </c>
      <c r="V42" s="8">
        <v>33.947052043010757</v>
      </c>
      <c r="W42" s="8">
        <v>34.221184516129028</v>
      </c>
      <c r="X42" s="7">
        <f t="shared" si="1"/>
        <v>34.084118279569893</v>
      </c>
      <c r="Y42" s="7"/>
      <c r="AD42" s="4">
        <v>44562</v>
      </c>
      <c r="AE42" s="1">
        <v>30.712485000000001</v>
      </c>
      <c r="AF42" s="1">
        <v>27.878174999999999</v>
      </c>
      <c r="AG42" s="1">
        <v>35.386769999999999</v>
      </c>
      <c r="AH42" s="1">
        <v>27.2714</v>
      </c>
      <c r="AJ42">
        <v>2022</v>
      </c>
      <c r="AK42" s="4">
        <v>44562</v>
      </c>
      <c r="AL42" s="5">
        <v>29.401997580645158</v>
      </c>
      <c r="AM42" s="5">
        <v>31.634502150537632</v>
      </c>
      <c r="AN42" s="1">
        <v>30.518249865591393</v>
      </c>
    </row>
    <row r="43" spans="20:40" x14ac:dyDescent="0.25">
      <c r="T43">
        <f t="shared" si="0"/>
        <v>2024</v>
      </c>
      <c r="U43" s="6">
        <v>45323</v>
      </c>
      <c r="V43" s="8">
        <v>34.320241264367816</v>
      </c>
      <c r="W43" s="8">
        <v>36.143884022988509</v>
      </c>
      <c r="X43" s="7">
        <f t="shared" si="1"/>
        <v>35.232062643678162</v>
      </c>
      <c r="Y43" s="7"/>
      <c r="AD43" s="4">
        <v>44593</v>
      </c>
      <c r="AE43" s="1">
        <v>30.501464999999996</v>
      </c>
      <c r="AF43" s="1">
        <v>27.310490000000001</v>
      </c>
      <c r="AG43" s="1">
        <v>33.037939999999999</v>
      </c>
      <c r="AH43" s="1">
        <v>26.206040000000002</v>
      </c>
      <c r="AJ43">
        <v>2022</v>
      </c>
      <c r="AK43" s="4">
        <v>44593</v>
      </c>
      <c r="AL43" s="5">
        <v>29.133904285714284</v>
      </c>
      <c r="AM43" s="5">
        <v>30.109982857142857</v>
      </c>
      <c r="AN43" s="1">
        <v>29.62194357142857</v>
      </c>
    </row>
    <row r="44" spans="20:40" x14ac:dyDescent="0.25">
      <c r="T44">
        <f t="shared" si="0"/>
        <v>2024</v>
      </c>
      <c r="U44" s="6">
        <v>45352</v>
      </c>
      <c r="V44" s="8">
        <v>26.532469973082101</v>
      </c>
      <c r="W44" s="8">
        <v>24.847987119784658</v>
      </c>
      <c r="X44" s="7">
        <f t="shared" si="1"/>
        <v>25.690228546433381</v>
      </c>
      <c r="Y44" s="7"/>
      <c r="AD44" s="4">
        <v>44621</v>
      </c>
      <c r="AE44" s="1">
        <v>28.679375</v>
      </c>
      <c r="AF44" s="1">
        <v>26.758250689697249</v>
      </c>
      <c r="AG44" s="1">
        <v>27.847715000000001</v>
      </c>
      <c r="AH44" s="1">
        <v>22.868670000000002</v>
      </c>
      <c r="AJ44">
        <v>2022</v>
      </c>
      <c r="AK44" s="4">
        <v>44621</v>
      </c>
      <c r="AL44" s="5">
        <v>27.875243559213789</v>
      </c>
      <c r="AM44" s="5">
        <v>25.763619448183039</v>
      </c>
      <c r="AN44" s="1">
        <v>26.819431503698414</v>
      </c>
    </row>
    <row r="45" spans="20:40" x14ac:dyDescent="0.25">
      <c r="T45">
        <f t="shared" si="0"/>
        <v>2024</v>
      </c>
      <c r="U45" s="6">
        <v>45383</v>
      </c>
      <c r="V45" s="8">
        <v>22.011335111111116</v>
      </c>
      <c r="W45" s="8">
        <v>15.320295777777776</v>
      </c>
      <c r="X45" s="7">
        <f t="shared" si="1"/>
        <v>18.665815444444448</v>
      </c>
      <c r="Y45" s="7"/>
      <c r="AD45" s="4">
        <v>44652</v>
      </c>
      <c r="AE45" s="1">
        <v>26.58202</v>
      </c>
      <c r="AF45" s="1">
        <v>25.06481128234865</v>
      </c>
      <c r="AG45" s="1">
        <v>26.97964</v>
      </c>
      <c r="AH45" s="1">
        <v>20.629455</v>
      </c>
      <c r="AJ45">
        <v>2022</v>
      </c>
      <c r="AK45" s="4">
        <v>44652</v>
      </c>
      <c r="AL45" s="5">
        <v>25.941420763658321</v>
      </c>
      <c r="AM45" s="5">
        <v>24.298450777777777</v>
      </c>
      <c r="AN45" s="1">
        <v>25.119935770718051</v>
      </c>
    </row>
    <row r="46" spans="20:40" x14ac:dyDescent="0.25">
      <c r="T46">
        <f t="shared" si="0"/>
        <v>2024</v>
      </c>
      <c r="U46" s="6">
        <v>45413</v>
      </c>
      <c r="V46" s="8">
        <v>23.465656774193548</v>
      </c>
      <c r="W46" s="8">
        <v>12.737379139784947</v>
      </c>
      <c r="X46" s="7">
        <f t="shared" si="1"/>
        <v>18.101517956989248</v>
      </c>
      <c r="Y46" s="7"/>
      <c r="AD46" s="4">
        <v>44682</v>
      </c>
      <c r="AE46" s="1">
        <v>27.364264999999996</v>
      </c>
      <c r="AF46" s="1">
        <v>25.145041583251949</v>
      </c>
      <c r="AG46" s="1">
        <v>24.085115000000002</v>
      </c>
      <c r="AH46" s="1">
        <v>17.032689999999999</v>
      </c>
      <c r="AJ46">
        <v>2022</v>
      </c>
      <c r="AK46" s="4">
        <v>44682</v>
      </c>
      <c r="AL46" s="5">
        <v>26.33817245247133</v>
      </c>
      <c r="AM46" s="5">
        <v>20.824316344086025</v>
      </c>
      <c r="AN46" s="1">
        <v>23.581244398278677</v>
      </c>
    </row>
    <row r="47" spans="20:40" x14ac:dyDescent="0.25">
      <c r="T47">
        <f t="shared" si="0"/>
        <v>2024</v>
      </c>
      <c r="U47" s="6">
        <v>45444</v>
      </c>
      <c r="V47" s="8">
        <v>29.423600000000004</v>
      </c>
      <c r="W47" s="8">
        <v>17.61487</v>
      </c>
      <c r="X47" s="7">
        <f t="shared" si="1"/>
        <v>23.519235000000002</v>
      </c>
      <c r="Y47" s="7"/>
      <c r="AD47" s="4">
        <v>44713</v>
      </c>
      <c r="AE47" s="1">
        <v>36.197054999999999</v>
      </c>
      <c r="AF47" s="1">
        <v>27.789725000000001</v>
      </c>
      <c r="AG47" s="1">
        <v>23.295810000000003</v>
      </c>
      <c r="AH47" s="1">
        <v>13.4720513366699</v>
      </c>
      <c r="AJ47">
        <v>2022</v>
      </c>
      <c r="AK47" s="4">
        <v>44713</v>
      </c>
      <c r="AL47" s="5">
        <v>32.647293444444443</v>
      </c>
      <c r="AM47" s="5">
        <v>19.148000786593958</v>
      </c>
      <c r="AN47" s="1">
        <v>25.897647115519199</v>
      </c>
    </row>
    <row r="48" spans="20:40" x14ac:dyDescent="0.25">
      <c r="T48">
        <f t="shared" si="0"/>
        <v>2024</v>
      </c>
      <c r="U48" s="6">
        <v>45474</v>
      </c>
      <c r="V48" s="8">
        <v>51.971149032258069</v>
      </c>
      <c r="W48" s="8">
        <v>40.192896129032263</v>
      </c>
      <c r="X48" s="7">
        <f t="shared" si="1"/>
        <v>46.082022580645166</v>
      </c>
      <c r="Y48" s="7"/>
      <c r="AD48" s="4">
        <v>44743</v>
      </c>
      <c r="AE48" s="1">
        <v>56.760800000000003</v>
      </c>
      <c r="AF48" s="1">
        <v>34.34628</v>
      </c>
      <c r="AG48" s="1">
        <v>43.928174999999996</v>
      </c>
      <c r="AH48" s="1">
        <v>27.117240000000002</v>
      </c>
      <c r="AJ48">
        <v>2022</v>
      </c>
      <c r="AK48" s="4">
        <v>44743</v>
      </c>
      <c r="AL48" s="5">
        <v>46.397097204301083</v>
      </c>
      <c r="AM48" s="5">
        <v>36.155377096774195</v>
      </c>
      <c r="AN48" s="1">
        <v>41.276237150537639</v>
      </c>
    </row>
    <row r="49" spans="20:40" x14ac:dyDescent="0.25">
      <c r="T49">
        <f t="shared" si="0"/>
        <v>2024</v>
      </c>
      <c r="U49" s="6">
        <v>45505</v>
      </c>
      <c r="V49" s="8">
        <v>59.240176129032257</v>
      </c>
      <c r="W49" s="8">
        <v>50.616310645161292</v>
      </c>
      <c r="X49" s="7">
        <f t="shared" si="1"/>
        <v>54.928243387096771</v>
      </c>
      <c r="Y49" s="7"/>
      <c r="AD49" s="4">
        <v>44774</v>
      </c>
      <c r="AE49" s="1">
        <v>56.758105</v>
      </c>
      <c r="AF49" s="1">
        <v>35.515169999999998</v>
      </c>
      <c r="AG49" s="1">
        <v>49.35445</v>
      </c>
      <c r="AH49" s="1">
        <v>31.904350000000001</v>
      </c>
      <c r="AJ49">
        <v>2022</v>
      </c>
      <c r="AK49" s="4">
        <v>44774</v>
      </c>
      <c r="AL49" s="5">
        <v>47.849777419354844</v>
      </c>
      <c r="AM49" s="5">
        <v>42.036666129032263</v>
      </c>
      <c r="AN49" s="1">
        <v>44.943221774193553</v>
      </c>
    </row>
    <row r="50" spans="20:40" x14ac:dyDescent="0.25">
      <c r="T50">
        <f t="shared" si="0"/>
        <v>2024</v>
      </c>
      <c r="U50" s="6">
        <v>45536</v>
      </c>
      <c r="V50" s="8">
        <v>44.457129999999999</v>
      </c>
      <c r="W50" s="8">
        <v>30.649344666666668</v>
      </c>
      <c r="X50" s="7">
        <f t="shared" si="1"/>
        <v>37.553237333333335</v>
      </c>
      <c r="Y50" s="7"/>
      <c r="AD50" s="4">
        <v>44805</v>
      </c>
      <c r="AE50" s="1">
        <v>48.174449999999993</v>
      </c>
      <c r="AF50" s="1">
        <v>32.957250000000002</v>
      </c>
      <c r="AG50" s="1">
        <v>45.152974999999998</v>
      </c>
      <c r="AH50" s="1">
        <v>31.116755000000001</v>
      </c>
      <c r="AJ50">
        <v>2022</v>
      </c>
      <c r="AK50" s="4">
        <v>44805</v>
      </c>
      <c r="AL50" s="5">
        <v>41.411250000000003</v>
      </c>
      <c r="AM50" s="5">
        <v>38.914655000000003</v>
      </c>
      <c r="AN50" s="1">
        <v>40.162952500000003</v>
      </c>
    </row>
    <row r="51" spans="20:40" x14ac:dyDescent="0.25">
      <c r="T51">
        <f t="shared" si="0"/>
        <v>2024</v>
      </c>
      <c r="U51" s="6">
        <v>45566</v>
      </c>
      <c r="V51" s="8">
        <v>34.770539354838711</v>
      </c>
      <c r="W51" s="8">
        <v>37.469134516129031</v>
      </c>
      <c r="X51" s="7">
        <f t="shared" si="1"/>
        <v>36.119836935483875</v>
      </c>
      <c r="Y51" s="7"/>
      <c r="AD51" s="4">
        <v>44835</v>
      </c>
      <c r="AE51" s="1">
        <v>29.257985000000001</v>
      </c>
      <c r="AF51" s="1">
        <v>26.75591</v>
      </c>
      <c r="AG51" s="1">
        <v>31.269335000000002</v>
      </c>
      <c r="AH51" s="1">
        <v>25.138150000000003</v>
      </c>
      <c r="AJ51">
        <v>2022</v>
      </c>
      <c r="AK51" s="4">
        <v>44835</v>
      </c>
      <c r="AL51" s="5">
        <v>28.154919677419354</v>
      </c>
      <c r="AM51" s="5">
        <v>28.566339462365598</v>
      </c>
      <c r="AN51" s="1">
        <v>28.360629569892474</v>
      </c>
    </row>
    <row r="52" spans="20:40" x14ac:dyDescent="0.25">
      <c r="T52">
        <f t="shared" si="0"/>
        <v>2024</v>
      </c>
      <c r="U52" s="6">
        <v>45597</v>
      </c>
      <c r="V52" s="8">
        <v>33.287446796116505</v>
      </c>
      <c r="W52" s="8">
        <v>33.802469209431351</v>
      </c>
      <c r="X52" s="7">
        <f t="shared" si="1"/>
        <v>33.544958002773924</v>
      </c>
      <c r="Y52" s="7"/>
      <c r="AD52" s="4">
        <v>44866</v>
      </c>
      <c r="AE52" s="1">
        <v>32.14376</v>
      </c>
      <c r="AF52" s="1">
        <v>27.937067031860401</v>
      </c>
      <c r="AG52" s="1">
        <v>30.030380000000001</v>
      </c>
      <c r="AH52" s="1">
        <v>24.373059999999999</v>
      </c>
      <c r="AJ52">
        <v>2022</v>
      </c>
      <c r="AK52" s="4">
        <v>44866</v>
      </c>
      <c r="AL52" s="5">
        <v>30.270877277707612</v>
      </c>
      <c r="AM52" s="5">
        <v>27.511656393897365</v>
      </c>
      <c r="AN52" s="1">
        <v>28.89126683580249</v>
      </c>
    </row>
    <row r="53" spans="20:40" x14ac:dyDescent="0.25">
      <c r="T53">
        <f t="shared" si="0"/>
        <v>2024</v>
      </c>
      <c r="U53" s="6">
        <v>45627</v>
      </c>
      <c r="V53" s="8">
        <v>38.662035698924733</v>
      </c>
      <c r="W53" s="8">
        <v>40.321892580645162</v>
      </c>
      <c r="X53" s="7">
        <f t="shared" si="1"/>
        <v>39.491964139784947</v>
      </c>
      <c r="Y53" s="7"/>
      <c r="AD53" s="4">
        <v>44896</v>
      </c>
      <c r="AE53" s="1">
        <v>33.925550000000001</v>
      </c>
      <c r="AF53" s="1">
        <v>29.800529999999998</v>
      </c>
      <c r="AG53" s="1">
        <v>33.487949999999998</v>
      </c>
      <c r="AH53" s="1">
        <v>27.755559999999999</v>
      </c>
      <c r="AJ53">
        <v>2022</v>
      </c>
      <c r="AK53" s="4">
        <v>44896</v>
      </c>
      <c r="AL53" s="5">
        <v>32.106992795698922</v>
      </c>
      <c r="AM53" s="5">
        <v>30.960767311827954</v>
      </c>
      <c r="AN53" s="1">
        <v>31.53388005376344</v>
      </c>
    </row>
    <row r="54" spans="20:40" x14ac:dyDescent="0.25">
      <c r="T54">
        <f t="shared" si="0"/>
        <v>2025</v>
      </c>
      <c r="U54" s="6">
        <v>45658</v>
      </c>
      <c r="V54" s="8">
        <v>42.588573655913983</v>
      </c>
      <c r="W54" s="8">
        <v>41.06038602150538</v>
      </c>
      <c r="X54" s="7">
        <f t="shared" si="1"/>
        <v>41.824479838709678</v>
      </c>
      <c r="Y54" s="7"/>
      <c r="AD54" s="4">
        <v>44927</v>
      </c>
      <c r="AE54" s="1">
        <v>35.03537</v>
      </c>
      <c r="AF54" s="1">
        <v>30.7408</v>
      </c>
      <c r="AG54" s="1">
        <v>37.027839999999998</v>
      </c>
      <c r="AH54" s="1">
        <v>28.687449999999998</v>
      </c>
      <c r="AJ54">
        <v>2023</v>
      </c>
      <c r="AK54" s="4">
        <v>44927</v>
      </c>
      <c r="AL54" s="5">
        <v>33.049708602150538</v>
      </c>
      <c r="AM54" s="5">
        <v>33.17153064516129</v>
      </c>
      <c r="AN54" s="1">
        <v>33.110619623655914</v>
      </c>
    </row>
    <row r="55" spans="20:40" x14ac:dyDescent="0.25">
      <c r="T55">
        <f t="shared" si="0"/>
        <v>2025</v>
      </c>
      <c r="U55" s="6">
        <v>45689</v>
      </c>
      <c r="V55" s="8">
        <v>41.612401428571424</v>
      </c>
      <c r="W55" s="8">
        <v>42.600677142857144</v>
      </c>
      <c r="X55" s="7">
        <f t="shared" si="1"/>
        <v>42.106539285714284</v>
      </c>
      <c r="Y55" s="7"/>
      <c r="AD55" s="4">
        <v>44958</v>
      </c>
      <c r="AE55" s="1">
        <v>34.957479999999997</v>
      </c>
      <c r="AF55" s="1">
        <v>31.000679999999999</v>
      </c>
      <c r="AG55" s="1">
        <v>37.476430000000001</v>
      </c>
      <c r="AH55" s="1">
        <v>29.236879999999999</v>
      </c>
      <c r="AJ55">
        <v>2023</v>
      </c>
      <c r="AK55" s="4">
        <v>44958</v>
      </c>
      <c r="AL55" s="5">
        <v>33.261708571428564</v>
      </c>
      <c r="AM55" s="5">
        <v>33.945194285714287</v>
      </c>
      <c r="AN55" s="1">
        <v>33.603451428571425</v>
      </c>
    </row>
    <row r="56" spans="20:40" x14ac:dyDescent="0.25">
      <c r="T56">
        <f t="shared" si="0"/>
        <v>2025</v>
      </c>
      <c r="U56" s="6">
        <v>45717</v>
      </c>
      <c r="V56" s="8">
        <v>35.278691372812915</v>
      </c>
      <c r="W56" s="8">
        <v>31.103696473755047</v>
      </c>
      <c r="X56" s="7">
        <f t="shared" si="1"/>
        <v>33.191193923283983</v>
      </c>
      <c r="Y56" s="7"/>
      <c r="AD56" s="4">
        <v>44986</v>
      </c>
      <c r="AE56" s="1">
        <v>33.849499999999999</v>
      </c>
      <c r="AF56" s="1">
        <v>31.183601379394499</v>
      </c>
      <c r="AG56" s="1">
        <v>32.160530000000001</v>
      </c>
      <c r="AH56" s="1">
        <v>26.168790000000001</v>
      </c>
      <c r="AJ56">
        <v>2023</v>
      </c>
      <c r="AK56" s="4">
        <v>44986</v>
      </c>
      <c r="AL56" s="5">
        <v>32.733625880204158</v>
      </c>
      <c r="AM56" s="5">
        <v>29.652547308209957</v>
      </c>
      <c r="AN56" s="1">
        <v>31.19308659420706</v>
      </c>
    </row>
    <row r="57" spans="20:40" x14ac:dyDescent="0.25">
      <c r="T57">
        <f t="shared" si="0"/>
        <v>2025</v>
      </c>
      <c r="U57" s="6">
        <v>45748</v>
      </c>
      <c r="V57" s="8">
        <v>27.169091111111111</v>
      </c>
      <c r="W57" s="8">
        <v>17.991795555555552</v>
      </c>
      <c r="X57" s="7">
        <f t="shared" si="1"/>
        <v>22.580443333333331</v>
      </c>
      <c r="Y57" s="7"/>
      <c r="AD57" s="4">
        <v>45017</v>
      </c>
      <c r="AE57" s="1">
        <v>32.463189999999997</v>
      </c>
      <c r="AF57" s="1">
        <v>30.605472564697301</v>
      </c>
      <c r="AG57" s="1">
        <v>32.733879999999999</v>
      </c>
      <c r="AH57" s="1">
        <v>26.973109999999998</v>
      </c>
      <c r="AJ57">
        <v>2023</v>
      </c>
      <c r="AK57" s="4">
        <v>45017</v>
      </c>
      <c r="AL57" s="5">
        <v>31.637537806532134</v>
      </c>
      <c r="AM57" s="5">
        <v>30.173537777777778</v>
      </c>
      <c r="AN57" s="1">
        <v>30.905537792154956</v>
      </c>
    </row>
    <row r="58" spans="20:40" x14ac:dyDescent="0.25">
      <c r="T58">
        <f t="shared" si="0"/>
        <v>2025</v>
      </c>
      <c r="U58" s="6">
        <v>45778</v>
      </c>
      <c r="V58" s="8">
        <v>27.602005913978495</v>
      </c>
      <c r="W58" s="8">
        <v>14.13299634408602</v>
      </c>
      <c r="X58" s="7">
        <f t="shared" si="1"/>
        <v>20.867501129032256</v>
      </c>
      <c r="Y58" s="7"/>
      <c r="AD58" s="4">
        <v>45047</v>
      </c>
      <c r="AE58" s="1">
        <v>32.882129999999997</v>
      </c>
      <c r="AF58" s="1">
        <v>29.673683166503899</v>
      </c>
      <c r="AG58" s="1">
        <v>28.310929999999999</v>
      </c>
      <c r="AH58" s="1">
        <v>22.83183</v>
      </c>
      <c r="AJ58">
        <v>2023</v>
      </c>
      <c r="AK58" s="4">
        <v>45047</v>
      </c>
      <c r="AL58" s="5">
        <v>31.46765343899634</v>
      </c>
      <c r="AM58" s="5">
        <v>25.895412795698924</v>
      </c>
      <c r="AN58" s="1">
        <v>28.681533117347634</v>
      </c>
    </row>
    <row r="59" spans="20:40" x14ac:dyDescent="0.25">
      <c r="T59">
        <f t="shared" si="0"/>
        <v>2025</v>
      </c>
      <c r="U59" s="6">
        <v>45809</v>
      </c>
      <c r="V59" s="8">
        <v>35.347525555555549</v>
      </c>
      <c r="W59" s="8">
        <v>21.390014444444443</v>
      </c>
      <c r="X59" s="7">
        <f t="shared" si="1"/>
        <v>28.368769999999998</v>
      </c>
      <c r="Y59" s="7"/>
      <c r="AD59" s="4">
        <v>45078</v>
      </c>
      <c r="AE59" s="1">
        <v>38.815159999999999</v>
      </c>
      <c r="AF59" s="1">
        <v>31.9742</v>
      </c>
      <c r="AG59" s="1">
        <v>26.372820000000001</v>
      </c>
      <c r="AH59" s="1">
        <v>17.261802673339801</v>
      </c>
      <c r="AJ59">
        <v>2023</v>
      </c>
      <c r="AK59" s="4">
        <v>45078</v>
      </c>
      <c r="AL59" s="5">
        <v>35.926754666666668</v>
      </c>
      <c r="AM59" s="5">
        <v>22.525946017632361</v>
      </c>
      <c r="AN59" s="1">
        <v>29.226350342149516</v>
      </c>
    </row>
    <row r="60" spans="20:40" x14ac:dyDescent="0.25">
      <c r="T60">
        <f t="shared" si="0"/>
        <v>2025</v>
      </c>
      <c r="U60" s="6">
        <v>45839</v>
      </c>
      <c r="V60" s="8">
        <v>60.288253763440864</v>
      </c>
      <c r="W60" s="8">
        <v>45.468878064516133</v>
      </c>
      <c r="X60" s="7">
        <f t="shared" si="1"/>
        <v>52.878565913978498</v>
      </c>
      <c r="Y60" s="7"/>
      <c r="AD60" s="4">
        <v>45108</v>
      </c>
      <c r="AE60" s="1">
        <v>53.592449999999999</v>
      </c>
      <c r="AF60" s="1">
        <v>36.585610000000003</v>
      </c>
      <c r="AG60" s="1">
        <v>46.005200000000002</v>
      </c>
      <c r="AH60" s="1">
        <v>29.816030000000001</v>
      </c>
      <c r="AJ60">
        <v>2023</v>
      </c>
      <c r="AK60" s="4">
        <v>45108</v>
      </c>
      <c r="AL60" s="5">
        <v>45.729072365591399</v>
      </c>
      <c r="AM60" s="5">
        <v>38.519884838709679</v>
      </c>
      <c r="AN60" s="1">
        <v>42.124478602150539</v>
      </c>
    </row>
    <row r="61" spans="20:40" x14ac:dyDescent="0.25">
      <c r="T61">
        <f t="shared" si="0"/>
        <v>2025</v>
      </c>
      <c r="U61" s="6">
        <v>45870</v>
      </c>
      <c r="V61" s="8">
        <v>66.276204193548395</v>
      </c>
      <c r="W61" s="8">
        <v>54.855661290322573</v>
      </c>
      <c r="X61" s="7">
        <f t="shared" si="1"/>
        <v>60.565932741935484</v>
      </c>
      <c r="Y61" s="7"/>
      <c r="AD61" s="4">
        <v>45139</v>
      </c>
      <c r="AE61" s="1">
        <v>54.635860000000001</v>
      </c>
      <c r="AF61" s="1">
        <v>37.922890000000002</v>
      </c>
      <c r="AG61" s="1">
        <v>51.7684</v>
      </c>
      <c r="AH61" s="1">
        <v>34.761800000000001</v>
      </c>
      <c r="AJ61">
        <v>2023</v>
      </c>
      <c r="AK61" s="4">
        <v>45139</v>
      </c>
      <c r="AL61" s="5">
        <v>47.627195161290331</v>
      </c>
      <c r="AM61" s="5">
        <v>44.636600000000001</v>
      </c>
      <c r="AN61" s="1">
        <v>46.131897580645166</v>
      </c>
    </row>
    <row r="62" spans="20:40" x14ac:dyDescent="0.25">
      <c r="T62">
        <f t="shared" si="0"/>
        <v>2025</v>
      </c>
      <c r="U62" s="6">
        <v>45901</v>
      </c>
      <c r="V62" s="8">
        <v>46.695252222222223</v>
      </c>
      <c r="W62" s="8">
        <v>34.279857777777778</v>
      </c>
      <c r="X62" s="7">
        <f t="shared" si="1"/>
        <v>40.487555</v>
      </c>
      <c r="Y62" s="7"/>
      <c r="AD62" s="4">
        <v>45170</v>
      </c>
      <c r="AE62" s="1">
        <v>46.637099999999997</v>
      </c>
      <c r="AF62" s="1">
        <v>35.197800000000001</v>
      </c>
      <c r="AG62" s="1">
        <v>48.119799999999998</v>
      </c>
      <c r="AH62" s="1">
        <v>34.012210000000003</v>
      </c>
      <c r="AJ62">
        <v>2023</v>
      </c>
      <c r="AK62" s="4">
        <v>45170</v>
      </c>
      <c r="AL62" s="5">
        <v>41.552966666666663</v>
      </c>
      <c r="AM62" s="5">
        <v>41.849759999999996</v>
      </c>
      <c r="AN62" s="1">
        <v>41.701363333333333</v>
      </c>
    </row>
    <row r="63" spans="20:40" x14ac:dyDescent="0.25">
      <c r="T63">
        <f t="shared" si="0"/>
        <v>2025</v>
      </c>
      <c r="U63" s="6">
        <v>45931</v>
      </c>
      <c r="V63" s="8">
        <v>39.145725806451615</v>
      </c>
      <c r="W63" s="8">
        <v>36.802878064516122</v>
      </c>
      <c r="X63" s="7">
        <f t="shared" si="1"/>
        <v>37.974301935483865</v>
      </c>
      <c r="Y63" s="7"/>
      <c r="AD63" s="4">
        <v>45200</v>
      </c>
      <c r="AE63" s="1">
        <v>34.709670000000003</v>
      </c>
      <c r="AF63" s="1">
        <v>30.53022</v>
      </c>
      <c r="AG63" s="1">
        <v>36.160670000000003</v>
      </c>
      <c r="AH63" s="1">
        <v>28.334800000000001</v>
      </c>
      <c r="AJ63">
        <v>2023</v>
      </c>
      <c r="AK63" s="4">
        <v>45200</v>
      </c>
      <c r="AL63" s="5">
        <v>32.867116774193548</v>
      </c>
      <c r="AM63" s="5">
        <v>32.710555268817203</v>
      </c>
      <c r="AN63" s="1">
        <v>32.788836021505375</v>
      </c>
    </row>
    <row r="64" spans="20:40" x14ac:dyDescent="0.25">
      <c r="T64">
        <f t="shared" si="0"/>
        <v>2025</v>
      </c>
      <c r="U64" s="6">
        <v>45962</v>
      </c>
      <c r="V64" s="8">
        <v>40.318440957004157</v>
      </c>
      <c r="W64" s="8">
        <v>38.692482926490982</v>
      </c>
      <c r="X64" s="7">
        <f t="shared" si="1"/>
        <v>39.505461941747569</v>
      </c>
      <c r="Y64" s="7"/>
      <c r="AD64" s="4">
        <v>45231</v>
      </c>
      <c r="AE64" s="1">
        <v>36.553260000000002</v>
      </c>
      <c r="AF64" s="1">
        <v>32.497120000000002</v>
      </c>
      <c r="AG64" s="1">
        <v>33.580019999999998</v>
      </c>
      <c r="AH64" s="1">
        <v>27.46828</v>
      </c>
      <c r="AJ64">
        <v>2023</v>
      </c>
      <c r="AK64" s="4">
        <v>45231</v>
      </c>
      <c r="AL64" s="5">
        <v>34.747405714285719</v>
      </c>
      <c r="AM64" s="5">
        <v>30.858981803051314</v>
      </c>
      <c r="AN64" s="1">
        <v>32.803193758668513</v>
      </c>
    </row>
    <row r="65" spans="20:40" x14ac:dyDescent="0.25">
      <c r="T65">
        <f t="shared" si="0"/>
        <v>2025</v>
      </c>
      <c r="U65" s="6">
        <v>45992</v>
      </c>
      <c r="V65" s="8">
        <v>44.224004946236555</v>
      </c>
      <c r="W65" s="8">
        <v>44.245901827956985</v>
      </c>
      <c r="X65" s="7">
        <f t="shared" si="1"/>
        <v>44.234953387096766</v>
      </c>
      <c r="Y65" s="7"/>
      <c r="AD65" s="4">
        <v>45261</v>
      </c>
      <c r="AE65" s="1">
        <v>38.512700000000002</v>
      </c>
      <c r="AF65" s="1">
        <v>33.08981</v>
      </c>
      <c r="AG65" s="1">
        <v>38.143839999999997</v>
      </c>
      <c r="AH65" s="1">
        <v>30.65258</v>
      </c>
      <c r="AJ65">
        <v>2023</v>
      </c>
      <c r="AK65" s="4">
        <v>45261</v>
      </c>
      <c r="AL65" s="5">
        <v>36.005342258064516</v>
      </c>
      <c r="AM65" s="5">
        <v>34.680139139784941</v>
      </c>
      <c r="AN65" s="1">
        <v>35.342740698924729</v>
      </c>
    </row>
    <row r="66" spans="20:40" x14ac:dyDescent="0.25">
      <c r="T66">
        <f t="shared" si="0"/>
        <v>2026</v>
      </c>
      <c r="U66" s="6">
        <v>46023</v>
      </c>
      <c r="V66" s="8">
        <v>44.239755483870965</v>
      </c>
      <c r="W66" s="8">
        <v>42.242095913978496</v>
      </c>
      <c r="X66" s="7">
        <f t="shared" si="1"/>
        <v>43.240925698924727</v>
      </c>
      <c r="Y66" s="7"/>
      <c r="AD66" s="4">
        <v>45292</v>
      </c>
      <c r="AE66" s="1">
        <v>39.184959999999997</v>
      </c>
      <c r="AF66" s="1">
        <v>33.696820000000002</v>
      </c>
      <c r="AG66" s="1">
        <v>42.298929999999999</v>
      </c>
      <c r="AH66" s="1">
        <v>31.79796</v>
      </c>
      <c r="AJ66">
        <v>2024</v>
      </c>
      <c r="AK66" s="4">
        <v>45292</v>
      </c>
      <c r="AL66" s="5">
        <v>36.765457419354838</v>
      </c>
      <c r="AM66" s="5">
        <v>37.669470107526884</v>
      </c>
      <c r="AN66" s="1">
        <v>37.217463763440861</v>
      </c>
    </row>
    <row r="67" spans="20:40" x14ac:dyDescent="0.25">
      <c r="T67">
        <f t="shared" si="0"/>
        <v>2026</v>
      </c>
      <c r="U67" s="6">
        <v>46054</v>
      </c>
      <c r="V67" s="8">
        <v>42.208177142857146</v>
      </c>
      <c r="W67" s="8">
        <v>42.813131428571424</v>
      </c>
      <c r="X67" s="7">
        <f t="shared" si="1"/>
        <v>42.510654285714281</v>
      </c>
      <c r="Y67" s="7"/>
      <c r="AD67" s="4">
        <v>45323</v>
      </c>
      <c r="AE67" s="1">
        <v>38.859949999999998</v>
      </c>
      <c r="AF67" s="1">
        <v>33.653039999999997</v>
      </c>
      <c r="AG67" s="1">
        <v>42.324919999999999</v>
      </c>
      <c r="AH67" s="1">
        <v>32.3949</v>
      </c>
      <c r="AJ67">
        <v>2024</v>
      </c>
      <c r="AK67" s="4">
        <v>45323</v>
      </c>
      <c r="AL67" s="5">
        <v>36.645517011494249</v>
      </c>
      <c r="AM67" s="5">
        <v>38.101808045977009</v>
      </c>
      <c r="AN67" s="1">
        <v>37.373662528735629</v>
      </c>
    </row>
    <row r="68" spans="20:40" x14ac:dyDescent="0.25">
      <c r="T68">
        <f t="shared" si="0"/>
        <v>2026</v>
      </c>
      <c r="U68" s="6">
        <v>46082</v>
      </c>
      <c r="V68" s="8">
        <v>40.028509919246297</v>
      </c>
      <c r="W68" s="8">
        <v>33.006650376850608</v>
      </c>
      <c r="X68" s="7">
        <f t="shared" si="1"/>
        <v>36.517580148048452</v>
      </c>
      <c r="Y68" s="7"/>
      <c r="AD68" s="4">
        <v>45352</v>
      </c>
      <c r="AE68" s="1">
        <v>35.414020000000001</v>
      </c>
      <c r="AF68" s="1">
        <v>31.78679</v>
      </c>
      <c r="AG68" s="1">
        <v>35.558109999999999</v>
      </c>
      <c r="AH68" s="1">
        <v>29.290990000000001</v>
      </c>
      <c r="AJ68">
        <v>2024</v>
      </c>
      <c r="AK68" s="4">
        <v>45352</v>
      </c>
      <c r="AL68" s="5">
        <v>33.817648250336475</v>
      </c>
      <c r="AM68" s="5">
        <v>32.799902409152082</v>
      </c>
      <c r="AN68" s="1">
        <v>33.308775329744279</v>
      </c>
    </row>
    <row r="69" spans="20:40" x14ac:dyDescent="0.25">
      <c r="T69">
        <f t="shared" si="0"/>
        <v>2026</v>
      </c>
      <c r="U69" s="6">
        <v>46113</v>
      </c>
      <c r="V69" s="8">
        <v>30.607834666666665</v>
      </c>
      <c r="W69" s="8">
        <v>22.063732666666663</v>
      </c>
      <c r="X69" s="7">
        <f t="shared" si="1"/>
        <v>26.335783666666664</v>
      </c>
      <c r="Y69" s="7"/>
      <c r="AD69" s="4">
        <v>45383</v>
      </c>
      <c r="AE69" s="1">
        <v>34.48527</v>
      </c>
      <c r="AF69" s="1">
        <v>30.983740000000001</v>
      </c>
      <c r="AG69" s="1">
        <v>34.501390000000001</v>
      </c>
      <c r="AH69" s="1">
        <v>28.58878</v>
      </c>
      <c r="AJ69">
        <v>2024</v>
      </c>
      <c r="AK69" s="4">
        <v>45383</v>
      </c>
      <c r="AL69" s="5">
        <v>33.006846222222222</v>
      </c>
      <c r="AM69" s="5">
        <v>32.004954666666663</v>
      </c>
      <c r="AN69" s="1">
        <v>32.505900444444443</v>
      </c>
    </row>
    <row r="70" spans="20:40" x14ac:dyDescent="0.25">
      <c r="T70">
        <f t="shared" si="0"/>
        <v>2026</v>
      </c>
      <c r="U70" s="6">
        <v>46143</v>
      </c>
      <c r="V70" s="8">
        <v>27.479792903225807</v>
      </c>
      <c r="W70" s="8">
        <v>13.58281</v>
      </c>
      <c r="X70" s="7">
        <f t="shared" si="1"/>
        <v>20.531301451612904</v>
      </c>
      <c r="Y70" s="7"/>
      <c r="AD70" s="4">
        <v>45413</v>
      </c>
      <c r="AE70" s="1">
        <v>35.574300000000001</v>
      </c>
      <c r="AF70" s="1">
        <v>31.324719999999999</v>
      </c>
      <c r="AG70" s="1">
        <v>31.368970000000001</v>
      </c>
      <c r="AH70" s="1">
        <v>25.84517</v>
      </c>
      <c r="AJ70">
        <v>2024</v>
      </c>
      <c r="AK70" s="4">
        <v>45413</v>
      </c>
      <c r="AL70" s="5">
        <v>33.70082924731183</v>
      </c>
      <c r="AM70" s="5">
        <v>28.933746344086021</v>
      </c>
      <c r="AN70" s="1">
        <v>31.317287795698924</v>
      </c>
    </row>
    <row r="71" spans="20:40" x14ac:dyDescent="0.25">
      <c r="T71">
        <f t="shared" ref="T71:T134" si="3">YEAR(U71)</f>
        <v>2026</v>
      </c>
      <c r="U71" s="6">
        <v>46174</v>
      </c>
      <c r="V71" s="8">
        <v>38.033658666666668</v>
      </c>
      <c r="W71" s="8">
        <v>23.636046444444442</v>
      </c>
      <c r="X71" s="7">
        <f t="shared" ref="X71:X134" si="4">AVERAGE(V71:W71)</f>
        <v>30.834852555555557</v>
      </c>
      <c r="Y71" s="7"/>
      <c r="AD71" s="4">
        <v>45444</v>
      </c>
      <c r="AE71" s="1">
        <v>41.250950000000003</v>
      </c>
      <c r="AF71" s="1">
        <v>34.91695</v>
      </c>
      <c r="AG71" s="1">
        <v>28.464910507202202</v>
      </c>
      <c r="AH71" s="1">
        <v>19.279481887817401</v>
      </c>
      <c r="AJ71">
        <v>2024</v>
      </c>
      <c r="AK71" s="4">
        <v>45444</v>
      </c>
      <c r="AL71" s="5">
        <v>38.435838888888888</v>
      </c>
      <c r="AM71" s="5">
        <v>24.382497787475625</v>
      </c>
      <c r="AN71" s="1">
        <v>31.409168338182255</v>
      </c>
    </row>
    <row r="72" spans="20:40" x14ac:dyDescent="0.25">
      <c r="T72">
        <f t="shared" si="3"/>
        <v>2026</v>
      </c>
      <c r="U72" s="6">
        <v>46204</v>
      </c>
      <c r="V72" s="8">
        <v>71.17414387096774</v>
      </c>
      <c r="W72" s="8">
        <v>55.15025</v>
      </c>
      <c r="X72" s="7">
        <f t="shared" si="4"/>
        <v>63.16219693548387</v>
      </c>
      <c r="Y72" s="7"/>
      <c r="AD72" s="4">
        <v>45474</v>
      </c>
      <c r="AE72" s="1">
        <v>59.011510000000001</v>
      </c>
      <c r="AF72" s="1">
        <v>40.243679999999998</v>
      </c>
      <c r="AG72" s="1">
        <v>50.754899999999999</v>
      </c>
      <c r="AH72" s="1">
        <v>32.89629</v>
      </c>
      <c r="AJ72">
        <v>2024</v>
      </c>
      <c r="AK72" s="4">
        <v>45474</v>
      </c>
      <c r="AL72" s="5">
        <v>50.737520430107523</v>
      </c>
      <c r="AM72" s="5">
        <v>42.881749354838711</v>
      </c>
      <c r="AN72" s="1">
        <v>46.809634892473113</v>
      </c>
    </row>
    <row r="73" spans="20:40" x14ac:dyDescent="0.25">
      <c r="T73">
        <f t="shared" si="3"/>
        <v>2026</v>
      </c>
      <c r="U73" s="6">
        <v>46235</v>
      </c>
      <c r="V73" s="8">
        <v>78.264982795698927</v>
      </c>
      <c r="W73" s="8">
        <v>66.260247741935473</v>
      </c>
      <c r="X73" s="7">
        <f t="shared" si="4"/>
        <v>72.2626152688172</v>
      </c>
      <c r="Y73" s="7"/>
      <c r="AD73" s="4">
        <v>45505</v>
      </c>
      <c r="AE73" s="1">
        <v>62.13823</v>
      </c>
      <c r="AF73" s="1">
        <v>43.58473</v>
      </c>
      <c r="AG73" s="1">
        <v>58.89658</v>
      </c>
      <c r="AH73" s="1">
        <v>39.940869999999997</v>
      </c>
      <c r="AJ73">
        <v>2024</v>
      </c>
      <c r="AK73" s="4">
        <v>45505</v>
      </c>
      <c r="AL73" s="5">
        <v>54.357729999999997</v>
      </c>
      <c r="AM73" s="5">
        <v>50.947411290322577</v>
      </c>
      <c r="AN73" s="1">
        <v>52.65257064516129</v>
      </c>
    </row>
    <row r="74" spans="20:40" x14ac:dyDescent="0.25">
      <c r="T74">
        <f t="shared" si="3"/>
        <v>2026</v>
      </c>
      <c r="U74" s="6">
        <v>46266</v>
      </c>
      <c r="V74" s="8">
        <v>49.24899555555556</v>
      </c>
      <c r="W74" s="8">
        <v>35.972197777777779</v>
      </c>
      <c r="X74" s="7">
        <f t="shared" si="4"/>
        <v>42.610596666666666</v>
      </c>
      <c r="Y74" s="7"/>
      <c r="AD74" s="4">
        <v>45536</v>
      </c>
      <c r="AE74" s="1">
        <v>58.123080000000002</v>
      </c>
      <c r="AF74" s="1">
        <v>42.475859999999997</v>
      </c>
      <c r="AG74" s="1">
        <v>57.708869999999997</v>
      </c>
      <c r="AH74" s="1">
        <v>40.576349999999998</v>
      </c>
      <c r="AJ74">
        <v>2024</v>
      </c>
      <c r="AK74" s="4">
        <v>45536</v>
      </c>
      <c r="AL74" s="5">
        <v>50.821044000000001</v>
      </c>
      <c r="AM74" s="5">
        <v>49.713694000000004</v>
      </c>
      <c r="AN74" s="1">
        <v>50.267369000000002</v>
      </c>
    </row>
    <row r="75" spans="20:40" x14ac:dyDescent="0.25">
      <c r="T75">
        <f t="shared" si="3"/>
        <v>2026</v>
      </c>
      <c r="U75" s="6">
        <v>46296</v>
      </c>
      <c r="V75" s="8">
        <v>41.476308387096779</v>
      </c>
      <c r="W75" s="8">
        <v>38.962948064516134</v>
      </c>
      <c r="X75" s="7">
        <f t="shared" si="4"/>
        <v>40.21962822580646</v>
      </c>
      <c r="Y75" s="7"/>
      <c r="AD75" s="4">
        <v>45566</v>
      </c>
      <c r="AE75" s="1">
        <v>41.017249999999997</v>
      </c>
      <c r="AF75" s="1">
        <v>35.539340000000003</v>
      </c>
      <c r="AG75" s="1">
        <v>43.250019999999999</v>
      </c>
      <c r="AH75" s="1">
        <v>32.705820000000003</v>
      </c>
      <c r="AJ75">
        <v>2024</v>
      </c>
      <c r="AK75" s="4">
        <v>45566</v>
      </c>
      <c r="AL75" s="5">
        <v>38.720061935483876</v>
      </c>
      <c r="AM75" s="5">
        <v>38.828258709677421</v>
      </c>
      <c r="AN75" s="1">
        <v>38.774160322580649</v>
      </c>
    </row>
    <row r="76" spans="20:40" x14ac:dyDescent="0.25">
      <c r="T76">
        <f t="shared" si="3"/>
        <v>2026</v>
      </c>
      <c r="U76" s="6">
        <v>46327</v>
      </c>
      <c r="V76" s="8">
        <v>43.478814230235784</v>
      </c>
      <c r="W76" s="8">
        <v>40.094452704576973</v>
      </c>
      <c r="X76" s="7">
        <f t="shared" si="4"/>
        <v>41.786633467406375</v>
      </c>
      <c r="Y76" s="7"/>
      <c r="AD76" s="4">
        <v>45597</v>
      </c>
      <c r="AE76" s="1">
        <v>39.009320000000002</v>
      </c>
      <c r="AF76" s="1">
        <v>32.883920000000003</v>
      </c>
      <c r="AG76" s="1">
        <v>36.663550000000001</v>
      </c>
      <c r="AH76" s="1">
        <v>29.952439999999999</v>
      </c>
      <c r="AJ76">
        <v>2024</v>
      </c>
      <c r="AK76" s="4">
        <v>45597</v>
      </c>
      <c r="AL76" s="5">
        <v>36.282200166435508</v>
      </c>
      <c r="AM76" s="5">
        <v>33.675663300970875</v>
      </c>
      <c r="AN76" s="1">
        <v>34.978931733703192</v>
      </c>
    </row>
    <row r="77" spans="20:40" x14ac:dyDescent="0.25">
      <c r="T77">
        <f t="shared" si="3"/>
        <v>2026</v>
      </c>
      <c r="U77" s="6">
        <v>46357</v>
      </c>
      <c r="V77" s="8">
        <v>45.904645483870965</v>
      </c>
      <c r="W77" s="8">
        <v>45.497742688172046</v>
      </c>
      <c r="X77" s="7">
        <f t="shared" si="4"/>
        <v>45.701194086021502</v>
      </c>
      <c r="Y77" s="7"/>
      <c r="AD77" s="4">
        <v>45627</v>
      </c>
      <c r="AE77" s="1">
        <v>42.944519999999997</v>
      </c>
      <c r="AF77" s="1">
        <v>35.850659999999998</v>
      </c>
      <c r="AG77" s="1">
        <v>42.588970000000003</v>
      </c>
      <c r="AH77" s="1">
        <v>33.236449999999998</v>
      </c>
      <c r="AJ77">
        <v>2024</v>
      </c>
      <c r="AK77" s="4">
        <v>45627</v>
      </c>
      <c r="AL77" s="5">
        <v>39.664563225806447</v>
      </c>
      <c r="AM77" s="5">
        <v>38.264686559139783</v>
      </c>
      <c r="AN77" s="1">
        <v>38.964624892473111</v>
      </c>
    </row>
    <row r="78" spans="20:40" x14ac:dyDescent="0.25">
      <c r="T78">
        <f t="shared" si="3"/>
        <v>2027</v>
      </c>
      <c r="U78" s="6">
        <v>46388</v>
      </c>
      <c r="V78" s="8">
        <v>46.393031827956982</v>
      </c>
      <c r="W78" s="8">
        <v>43.748526021505377</v>
      </c>
      <c r="X78" s="7">
        <f t="shared" si="4"/>
        <v>45.070778924731179</v>
      </c>
      <c r="Y78" s="7"/>
      <c r="AD78" s="4">
        <v>45658</v>
      </c>
      <c r="AE78" s="1">
        <v>44.6786079406738</v>
      </c>
      <c r="AF78" s="1">
        <v>41.827468872070298</v>
      </c>
      <c r="AG78" s="1">
        <v>45.358699999999999</v>
      </c>
      <c r="AH78" s="1">
        <v>34.454540000000001</v>
      </c>
      <c r="AJ78">
        <v>2025</v>
      </c>
      <c r="AK78" s="4">
        <v>45658</v>
      </c>
      <c r="AL78" s="5">
        <v>43.421654157741074</v>
      </c>
      <c r="AM78" s="5">
        <v>40.551489677419355</v>
      </c>
      <c r="AN78" s="1">
        <v>41.986571917580214</v>
      </c>
    </row>
    <row r="79" spans="20:40" x14ac:dyDescent="0.25">
      <c r="T79">
        <f t="shared" si="3"/>
        <v>2027</v>
      </c>
      <c r="U79" s="6">
        <v>46419</v>
      </c>
      <c r="V79" s="8">
        <v>44.76163857142857</v>
      </c>
      <c r="W79" s="8">
        <v>45.194655714285716</v>
      </c>
      <c r="X79" s="7">
        <f t="shared" si="4"/>
        <v>44.978147142857139</v>
      </c>
      <c r="Y79" s="7"/>
      <c r="AD79" s="4">
        <v>45689</v>
      </c>
      <c r="AE79" s="1">
        <v>45.380222320556598</v>
      </c>
      <c r="AF79" s="1">
        <v>42.0575561523438</v>
      </c>
      <c r="AG79" s="1">
        <v>45.599850000000004</v>
      </c>
      <c r="AH79" s="1">
        <v>35.706910000000001</v>
      </c>
      <c r="AJ79">
        <v>2025</v>
      </c>
      <c r="AK79" s="4">
        <v>45689</v>
      </c>
      <c r="AL79" s="5">
        <v>43.95622253417968</v>
      </c>
      <c r="AM79" s="5">
        <v>41.360018571428569</v>
      </c>
      <c r="AN79" s="1">
        <v>42.658120552804121</v>
      </c>
    </row>
    <row r="80" spans="20:40" x14ac:dyDescent="0.25">
      <c r="T80">
        <f t="shared" si="3"/>
        <v>2027</v>
      </c>
      <c r="U80" s="6">
        <v>46447</v>
      </c>
      <c r="V80" s="8">
        <v>37.023803243606999</v>
      </c>
      <c r="W80" s="8">
        <v>33.336643956931361</v>
      </c>
      <c r="X80" s="7">
        <f t="shared" si="4"/>
        <v>35.18022360026918</v>
      </c>
      <c r="Y80" s="7"/>
      <c r="AD80" s="4">
        <v>45717</v>
      </c>
      <c r="AE80" s="1">
        <v>42.5488471984863</v>
      </c>
      <c r="AF80" s="1">
        <v>40.443447113037102</v>
      </c>
      <c r="AG80" s="1">
        <v>39.161560000000001</v>
      </c>
      <c r="AH80" s="1">
        <v>31.891269999999999</v>
      </c>
      <c r="AJ80">
        <v>2025</v>
      </c>
      <c r="AK80" s="4">
        <v>45717</v>
      </c>
      <c r="AL80" s="5">
        <v>41.622244469089409</v>
      </c>
      <c r="AM80" s="5">
        <v>35.961849596231495</v>
      </c>
      <c r="AN80" s="1">
        <v>38.792047032660449</v>
      </c>
    </row>
    <row r="81" spans="20:40" x14ac:dyDescent="0.25">
      <c r="T81">
        <f t="shared" si="3"/>
        <v>2027</v>
      </c>
      <c r="U81" s="6">
        <v>46478</v>
      </c>
      <c r="V81" s="8">
        <v>29.709642000000002</v>
      </c>
      <c r="W81" s="8">
        <v>19.422089333333329</v>
      </c>
      <c r="X81" s="7">
        <f t="shared" si="4"/>
        <v>24.565865666666667</v>
      </c>
      <c r="Y81" s="7"/>
      <c r="AD81" s="4">
        <v>45748</v>
      </c>
      <c r="AE81" s="1">
        <v>41.532234191894503</v>
      </c>
      <c r="AF81" s="1">
        <v>39.287815093994098</v>
      </c>
      <c r="AG81" s="1">
        <v>37.616349999999997</v>
      </c>
      <c r="AH81" s="1">
        <v>30.76107</v>
      </c>
      <c r="AJ81">
        <v>2025</v>
      </c>
      <c r="AK81" s="4">
        <v>45748</v>
      </c>
      <c r="AL81" s="5">
        <v>40.584590572781003</v>
      </c>
      <c r="AM81" s="5">
        <v>34.721898444444442</v>
      </c>
      <c r="AN81" s="1">
        <v>37.653244508612723</v>
      </c>
    </row>
    <row r="82" spans="20:40" x14ac:dyDescent="0.25">
      <c r="T82">
        <f t="shared" si="3"/>
        <v>2027</v>
      </c>
      <c r="U82" s="6">
        <v>46508</v>
      </c>
      <c r="V82" s="8">
        <v>29.071472365591401</v>
      </c>
      <c r="W82" s="8">
        <v>13.94439559139785</v>
      </c>
      <c r="X82" s="7">
        <f t="shared" si="4"/>
        <v>21.507933978494627</v>
      </c>
      <c r="Y82" s="7"/>
      <c r="AD82" s="4">
        <v>45778</v>
      </c>
      <c r="AE82" s="1">
        <v>43.642444610595703</v>
      </c>
      <c r="AF82" s="1">
        <v>42.049716949462898</v>
      </c>
      <c r="AG82" s="1">
        <v>33.58258</v>
      </c>
      <c r="AH82" s="1">
        <v>27.69426</v>
      </c>
      <c r="AJ82">
        <v>2025</v>
      </c>
      <c r="AK82" s="4">
        <v>45778</v>
      </c>
      <c r="AL82" s="5">
        <v>42.94027435138662</v>
      </c>
      <c r="AM82" s="5">
        <v>30.986653978494623</v>
      </c>
      <c r="AN82" s="1">
        <v>36.963464164940618</v>
      </c>
    </row>
    <row r="83" spans="20:40" x14ac:dyDescent="0.25">
      <c r="T83">
        <f t="shared" si="3"/>
        <v>2027</v>
      </c>
      <c r="U83" s="6">
        <v>46539</v>
      </c>
      <c r="V83" s="8">
        <v>40.935736444444444</v>
      </c>
      <c r="W83" s="8">
        <v>24.741158666666667</v>
      </c>
      <c r="X83" s="7">
        <f t="shared" si="4"/>
        <v>32.838447555555554</v>
      </c>
      <c r="Y83" s="7"/>
      <c r="AD83" s="4">
        <v>45809</v>
      </c>
      <c r="AE83" s="1">
        <v>45.500109999999999</v>
      </c>
      <c r="AF83" s="1">
        <v>41.942188262939403</v>
      </c>
      <c r="AG83" s="1">
        <v>33.433917999267599</v>
      </c>
      <c r="AH83" s="1">
        <v>21.025354385376001</v>
      </c>
      <c r="AJ83">
        <v>2025</v>
      </c>
      <c r="AK83" s="4">
        <v>45809</v>
      </c>
      <c r="AL83" s="5">
        <v>43.918811450195292</v>
      </c>
      <c r="AM83" s="5">
        <v>27.919000837538</v>
      </c>
      <c r="AN83" s="1">
        <v>35.91890614386665</v>
      </c>
    </row>
    <row r="84" spans="20:40" x14ac:dyDescent="0.25">
      <c r="T84">
        <f t="shared" si="3"/>
        <v>2027</v>
      </c>
      <c r="U84" s="6">
        <v>46569</v>
      </c>
      <c r="V84" s="8">
        <v>91.557324946236548</v>
      </c>
      <c r="W84" s="8">
        <v>70.886123440860231</v>
      </c>
      <c r="X84" s="7">
        <f t="shared" si="4"/>
        <v>81.221724193548397</v>
      </c>
      <c r="Y84" s="7"/>
      <c r="AD84" s="4">
        <v>45839</v>
      </c>
      <c r="AE84" s="1">
        <v>63.521990000000002</v>
      </c>
      <c r="AF84" s="1">
        <v>44.187150000000003</v>
      </c>
      <c r="AG84" s="1">
        <v>53.204320000000003</v>
      </c>
      <c r="AH84" s="1">
        <v>34.819629999999997</v>
      </c>
      <c r="AJ84">
        <v>2025</v>
      </c>
      <c r="AK84" s="4">
        <v>45839</v>
      </c>
      <c r="AL84" s="5">
        <v>54.998028279569894</v>
      </c>
      <c r="AM84" s="5">
        <v>45.099241612903221</v>
      </c>
      <c r="AN84" s="1">
        <v>50.048634946236561</v>
      </c>
    </row>
    <row r="85" spans="20:40" x14ac:dyDescent="0.25">
      <c r="T85">
        <f t="shared" si="3"/>
        <v>2027</v>
      </c>
      <c r="U85" s="6">
        <v>46600</v>
      </c>
      <c r="V85" s="8">
        <v>105.05745817204301</v>
      </c>
      <c r="W85" s="8">
        <v>91.144239892473124</v>
      </c>
      <c r="X85" s="7">
        <f t="shared" si="4"/>
        <v>98.100849032258068</v>
      </c>
      <c r="Y85" s="7"/>
      <c r="AD85" s="4">
        <v>45870</v>
      </c>
      <c r="AE85" s="1">
        <v>67.911900000000003</v>
      </c>
      <c r="AF85" s="1">
        <v>48.865079999999999</v>
      </c>
      <c r="AG85" s="1">
        <v>63.13456</v>
      </c>
      <c r="AH85" s="1">
        <v>43.91433</v>
      </c>
      <c r="AJ85">
        <v>2025</v>
      </c>
      <c r="AK85" s="4">
        <v>45870</v>
      </c>
      <c r="AL85" s="5">
        <v>59.514914838709679</v>
      </c>
      <c r="AM85" s="5">
        <v>54.661125268817209</v>
      </c>
      <c r="AN85" s="1">
        <v>57.088020053763444</v>
      </c>
    </row>
    <row r="86" spans="20:40" x14ac:dyDescent="0.25">
      <c r="T86">
        <f t="shared" si="3"/>
        <v>2027</v>
      </c>
      <c r="U86" s="6">
        <v>46631</v>
      </c>
      <c r="V86" s="8">
        <v>56.465228888888888</v>
      </c>
      <c r="W86" s="8">
        <v>38.901915555555561</v>
      </c>
      <c r="X86" s="7">
        <f t="shared" si="4"/>
        <v>47.683572222222224</v>
      </c>
      <c r="Y86" s="7"/>
      <c r="AD86" s="4">
        <v>45901</v>
      </c>
      <c r="AE86" s="1">
        <v>61.126950000000001</v>
      </c>
      <c r="AF86" s="1">
        <v>45.322020000000002</v>
      </c>
      <c r="AG86" s="1">
        <v>61.706670000000003</v>
      </c>
      <c r="AH86" s="1">
        <v>43.340719999999997</v>
      </c>
      <c r="AJ86">
        <v>2025</v>
      </c>
      <c r="AK86" s="4">
        <v>45901</v>
      </c>
      <c r="AL86" s="5">
        <v>54.102536666666673</v>
      </c>
      <c r="AM86" s="5">
        <v>53.544025555555564</v>
      </c>
      <c r="AN86" s="1">
        <v>53.823281111111115</v>
      </c>
    </row>
    <row r="87" spans="20:40" x14ac:dyDescent="0.25">
      <c r="T87">
        <f t="shared" si="3"/>
        <v>2027</v>
      </c>
      <c r="U87" s="6">
        <v>46661</v>
      </c>
      <c r="V87" s="8">
        <v>45.044452043010757</v>
      </c>
      <c r="W87" s="8">
        <v>44.132710860215056</v>
      </c>
      <c r="X87" s="7">
        <f t="shared" si="4"/>
        <v>44.58858145161291</v>
      </c>
      <c r="Y87" s="7"/>
      <c r="AD87" s="4">
        <v>45931</v>
      </c>
      <c r="AE87" s="1">
        <v>45.730880737304702</v>
      </c>
      <c r="AF87" s="1">
        <v>40.691638946533203</v>
      </c>
      <c r="AG87" s="1">
        <v>43.61835</v>
      </c>
      <c r="AH87" s="1">
        <v>34.038639068603501</v>
      </c>
      <c r="AJ87">
        <v>2025</v>
      </c>
      <c r="AK87" s="4">
        <v>45931</v>
      </c>
      <c r="AL87" s="5">
        <v>43.617650308916659</v>
      </c>
      <c r="AM87" s="5">
        <v>39.601051867478887</v>
      </c>
      <c r="AN87" s="1">
        <v>41.609351088197769</v>
      </c>
    </row>
    <row r="88" spans="20:40" x14ac:dyDescent="0.25">
      <c r="T88">
        <f t="shared" si="3"/>
        <v>2027</v>
      </c>
      <c r="U88" s="6">
        <v>46692</v>
      </c>
      <c r="V88" s="8">
        <v>44.849815339805829</v>
      </c>
      <c r="W88" s="8">
        <v>43.576587115117896</v>
      </c>
      <c r="X88" s="7">
        <f t="shared" si="4"/>
        <v>44.213201227461866</v>
      </c>
      <c r="Y88" s="7"/>
      <c r="AD88" s="4">
        <v>45962</v>
      </c>
      <c r="AE88" s="1">
        <v>44.58203125</v>
      </c>
      <c r="AF88" s="1">
        <v>40.615203857421903</v>
      </c>
      <c r="AG88" s="1">
        <v>40.868301391601598</v>
      </c>
      <c r="AH88" s="1">
        <v>33.705760955810597</v>
      </c>
      <c r="AJ88">
        <v>2025</v>
      </c>
      <c r="AK88" s="4">
        <v>45962</v>
      </c>
      <c r="AL88" s="5">
        <v>42.727910818240197</v>
      </c>
      <c r="AM88" s="5">
        <v>37.520484294706222</v>
      </c>
      <c r="AN88" s="1">
        <v>40.124197556473206</v>
      </c>
    </row>
    <row r="89" spans="20:40" x14ac:dyDescent="0.25">
      <c r="T89">
        <f t="shared" si="3"/>
        <v>2027</v>
      </c>
      <c r="U89" s="6">
        <v>46722</v>
      </c>
      <c r="V89" s="8">
        <v>49.801368924731186</v>
      </c>
      <c r="W89" s="8">
        <v>49.622845268817215</v>
      </c>
      <c r="X89" s="7">
        <f t="shared" si="4"/>
        <v>49.712107096774204</v>
      </c>
      <c r="Y89" s="7"/>
      <c r="AD89" s="4">
        <v>45992</v>
      </c>
      <c r="AE89" s="1">
        <v>47.300807952880902</v>
      </c>
      <c r="AF89" s="1">
        <v>43.015098571777301</v>
      </c>
      <c r="AG89" s="1">
        <v>45.066635131835902</v>
      </c>
      <c r="AH89" s="1">
        <v>36.930915832519503</v>
      </c>
      <c r="AJ89">
        <v>2025</v>
      </c>
      <c r="AK89" s="4">
        <v>45992</v>
      </c>
      <c r="AL89" s="5">
        <v>45.411409193469638</v>
      </c>
      <c r="AM89" s="5">
        <v>41.479920171922224</v>
      </c>
      <c r="AN89" s="1">
        <v>43.445664682695934</v>
      </c>
    </row>
    <row r="90" spans="20:40" x14ac:dyDescent="0.25">
      <c r="T90">
        <f t="shared" si="3"/>
        <v>2028</v>
      </c>
      <c r="U90" s="6">
        <v>46753</v>
      </c>
      <c r="V90" s="8">
        <v>50.673681612903223</v>
      </c>
      <c r="W90" s="8">
        <v>47.283065376344084</v>
      </c>
      <c r="X90" s="7">
        <f t="shared" si="4"/>
        <v>48.978373494623654</v>
      </c>
      <c r="Y90" s="7"/>
      <c r="AD90" s="4">
        <v>46023</v>
      </c>
      <c r="AE90" s="1">
        <v>48.3314018249512</v>
      </c>
      <c r="AF90" s="1">
        <v>44.390243530273402</v>
      </c>
      <c r="AG90" s="1">
        <v>49.522269999999999</v>
      </c>
      <c r="AH90" s="1">
        <v>38.010869999999997</v>
      </c>
      <c r="AJ90">
        <v>2026</v>
      </c>
      <c r="AK90" s="4">
        <v>46023</v>
      </c>
      <c r="AL90" s="5">
        <v>46.593901931598623</v>
      </c>
      <c r="AM90" s="5">
        <v>44.447351720430106</v>
      </c>
      <c r="AN90" s="1">
        <v>45.520626826014364</v>
      </c>
    </row>
    <row r="91" spans="20:40" x14ac:dyDescent="0.25">
      <c r="T91">
        <f t="shared" si="3"/>
        <v>2028</v>
      </c>
      <c r="U91" s="6">
        <v>46784</v>
      </c>
      <c r="V91" s="8">
        <v>47.529503103448278</v>
      </c>
      <c r="W91" s="8">
        <v>47.615985287356324</v>
      </c>
      <c r="X91" s="7">
        <f t="shared" si="4"/>
        <v>47.572744195402301</v>
      </c>
      <c r="Y91" s="7"/>
      <c r="AD91" s="4">
        <v>46054</v>
      </c>
      <c r="AE91" s="1">
        <v>48.399723052978501</v>
      </c>
      <c r="AF91" s="1">
        <v>45.109287261962898</v>
      </c>
      <c r="AG91" s="1">
        <v>49.394069999999999</v>
      </c>
      <c r="AH91" s="1">
        <v>38.965159999999997</v>
      </c>
      <c r="AJ91">
        <v>2026</v>
      </c>
      <c r="AK91" s="4">
        <v>46054</v>
      </c>
      <c r="AL91" s="5">
        <v>46.989536285400384</v>
      </c>
      <c r="AM91" s="5">
        <v>44.92453714285714</v>
      </c>
      <c r="AN91" s="1">
        <v>45.957036714128762</v>
      </c>
    </row>
    <row r="92" spans="20:40" x14ac:dyDescent="0.25">
      <c r="T92">
        <f t="shared" si="3"/>
        <v>2028</v>
      </c>
      <c r="U92" s="6">
        <v>46813</v>
      </c>
      <c r="V92" s="8">
        <v>40.521194939434729</v>
      </c>
      <c r="W92" s="8">
        <v>35.372313351278599</v>
      </c>
      <c r="X92" s="7">
        <f t="shared" si="4"/>
        <v>37.946754145356664</v>
      </c>
      <c r="Y92" s="7"/>
      <c r="AD92" s="4">
        <v>46082</v>
      </c>
      <c r="AE92" s="1">
        <v>46.973236083984403</v>
      </c>
      <c r="AF92" s="1">
        <v>44.7113037109375</v>
      </c>
      <c r="AG92" s="1">
        <v>42.646859999999997</v>
      </c>
      <c r="AH92" s="1">
        <v>34.73621</v>
      </c>
      <c r="AJ92">
        <v>2026</v>
      </c>
      <c r="AK92" s="4">
        <v>46082</v>
      </c>
      <c r="AL92" s="5">
        <v>45.977742293962415</v>
      </c>
      <c r="AM92" s="5">
        <v>39.165322247644681</v>
      </c>
      <c r="AN92" s="1">
        <v>42.571532270803544</v>
      </c>
    </row>
    <row r="93" spans="20:40" x14ac:dyDescent="0.25">
      <c r="T93">
        <f t="shared" si="3"/>
        <v>2028</v>
      </c>
      <c r="U93" s="6">
        <v>46844</v>
      </c>
      <c r="V93" s="8">
        <v>31.065499999999997</v>
      </c>
      <c r="W93" s="8">
        <v>19.168997777777776</v>
      </c>
      <c r="X93" s="7">
        <f t="shared" si="4"/>
        <v>25.117248888888888</v>
      </c>
      <c r="Y93" s="7"/>
      <c r="AD93" s="4">
        <v>46113</v>
      </c>
      <c r="AE93" s="1">
        <v>45.641586303710902</v>
      </c>
      <c r="AF93" s="1">
        <v>43.908336639404297</v>
      </c>
      <c r="AG93" s="1">
        <v>42.154130000000002</v>
      </c>
      <c r="AH93" s="1">
        <v>34.224550000000001</v>
      </c>
      <c r="AJ93">
        <v>2026</v>
      </c>
      <c r="AK93" s="4">
        <v>46113</v>
      </c>
      <c r="AL93" s="5">
        <v>44.909769778781452</v>
      </c>
      <c r="AM93" s="5">
        <v>38.806085111111109</v>
      </c>
      <c r="AN93" s="1">
        <v>41.857927444946284</v>
      </c>
    </row>
    <row r="94" spans="20:40" x14ac:dyDescent="0.25">
      <c r="T94">
        <f t="shared" si="3"/>
        <v>2028</v>
      </c>
      <c r="U94" s="6">
        <v>46874</v>
      </c>
      <c r="V94" s="8">
        <v>32.266738387096773</v>
      </c>
      <c r="W94" s="8">
        <v>15.462804838709678</v>
      </c>
      <c r="X94" s="7">
        <f t="shared" si="4"/>
        <v>23.864771612903226</v>
      </c>
      <c r="Y94" s="7"/>
      <c r="AD94" s="4">
        <v>46143</v>
      </c>
      <c r="AE94" s="1">
        <v>45.138320922851598</v>
      </c>
      <c r="AF94" s="1">
        <v>42.813808441162102</v>
      </c>
      <c r="AG94" s="1">
        <v>35.540700000000001</v>
      </c>
      <c r="AH94" s="1">
        <v>29.33061</v>
      </c>
      <c r="AJ94">
        <v>2026</v>
      </c>
      <c r="AK94" s="4">
        <v>46143</v>
      </c>
      <c r="AL94" s="5">
        <v>44.063546334543553</v>
      </c>
      <c r="AM94" s="5">
        <v>32.669368064516128</v>
      </c>
      <c r="AN94" s="1">
        <v>38.36645719952984</v>
      </c>
    </row>
    <row r="95" spans="20:40" x14ac:dyDescent="0.25">
      <c r="T95">
        <f t="shared" si="3"/>
        <v>2028</v>
      </c>
      <c r="U95" s="6">
        <v>46905</v>
      </c>
      <c r="V95" s="8">
        <v>44.050510444444448</v>
      </c>
      <c r="W95" s="8">
        <v>26.047587333333333</v>
      </c>
      <c r="X95" s="7">
        <f t="shared" si="4"/>
        <v>35.04904888888889</v>
      </c>
      <c r="Y95" s="7"/>
      <c r="AD95" s="4">
        <v>46174</v>
      </c>
      <c r="AE95" s="1">
        <v>49.189590000000003</v>
      </c>
      <c r="AF95" s="1">
        <v>44.612968444824197</v>
      </c>
      <c r="AG95" s="1">
        <v>35.510402679443402</v>
      </c>
      <c r="AH95" s="1">
        <v>22.122940063476602</v>
      </c>
      <c r="AJ95">
        <v>2026</v>
      </c>
      <c r="AK95" s="4">
        <v>46174</v>
      </c>
      <c r="AL95" s="5">
        <v>47.257238676703551</v>
      </c>
      <c r="AM95" s="5">
        <v>29.857918463812972</v>
      </c>
      <c r="AN95" s="1">
        <v>38.557578570258258</v>
      </c>
    </row>
    <row r="96" spans="20:40" x14ac:dyDescent="0.25">
      <c r="T96">
        <f t="shared" si="3"/>
        <v>2028</v>
      </c>
      <c r="U96" s="6">
        <v>46935</v>
      </c>
      <c r="V96" s="8">
        <v>101.15350978494624</v>
      </c>
      <c r="W96" s="8">
        <v>77.596023118279561</v>
      </c>
      <c r="X96" s="7">
        <f t="shared" si="4"/>
        <v>89.374766451612899</v>
      </c>
      <c r="Y96" s="7"/>
      <c r="AD96" s="4">
        <v>46204</v>
      </c>
      <c r="AE96" s="1">
        <v>69.467410000000001</v>
      </c>
      <c r="AF96" s="1">
        <v>48.316090000000003</v>
      </c>
      <c r="AG96" s="1">
        <v>57.715170000000001</v>
      </c>
      <c r="AH96" s="1">
        <v>37.84151</v>
      </c>
      <c r="AJ96">
        <v>2026</v>
      </c>
      <c r="AK96" s="4">
        <v>46204</v>
      </c>
      <c r="AL96" s="5">
        <v>60.142634516129029</v>
      </c>
      <c r="AM96" s="5">
        <v>48.953663978494632</v>
      </c>
      <c r="AN96" s="1">
        <v>54.548149247311827</v>
      </c>
    </row>
    <row r="97" spans="20:40" x14ac:dyDescent="0.25">
      <c r="T97">
        <f t="shared" si="3"/>
        <v>2028</v>
      </c>
      <c r="U97" s="6">
        <v>46966</v>
      </c>
      <c r="V97" s="8">
        <v>111.58037516129033</v>
      </c>
      <c r="W97" s="8">
        <v>96.837989032258065</v>
      </c>
      <c r="X97" s="7">
        <f t="shared" si="4"/>
        <v>104.2091820967742</v>
      </c>
      <c r="Y97" s="7"/>
      <c r="AD97" s="4">
        <v>46235</v>
      </c>
      <c r="AE97" s="1">
        <v>70.614310000000003</v>
      </c>
      <c r="AF97" s="1">
        <v>51.976089999999999</v>
      </c>
      <c r="AG97" s="1">
        <v>65.487030000000004</v>
      </c>
      <c r="AH97" s="1">
        <v>46.415390000000002</v>
      </c>
      <c r="AJ97">
        <v>2026</v>
      </c>
      <c r="AK97" s="4">
        <v>46235</v>
      </c>
      <c r="AL97" s="5">
        <v>62.397460322580649</v>
      </c>
      <c r="AM97" s="5">
        <v>57.07910268817205</v>
      </c>
      <c r="AN97" s="1">
        <v>59.738281505376349</v>
      </c>
    </row>
    <row r="98" spans="20:40" x14ac:dyDescent="0.25">
      <c r="T98">
        <f t="shared" si="3"/>
        <v>2028</v>
      </c>
      <c r="U98" s="6">
        <v>46997</v>
      </c>
      <c r="V98" s="8">
        <v>55.561912222222219</v>
      </c>
      <c r="W98" s="8">
        <v>38.381951111111114</v>
      </c>
      <c r="X98" s="7">
        <f t="shared" si="4"/>
        <v>46.971931666666663</v>
      </c>
      <c r="Y98" s="7"/>
      <c r="AD98" s="4">
        <v>46266</v>
      </c>
      <c r="AE98" s="1">
        <v>63.23612</v>
      </c>
      <c r="AF98" s="1">
        <v>47.388210000000001</v>
      </c>
      <c r="AG98" s="1">
        <v>63.342089999999999</v>
      </c>
      <c r="AH98" s="1">
        <v>45.084650000000003</v>
      </c>
      <c r="AJ98">
        <v>2026</v>
      </c>
      <c r="AK98" s="4">
        <v>46266</v>
      </c>
      <c r="AL98" s="5">
        <v>56.192604444444449</v>
      </c>
      <c r="AM98" s="5">
        <v>55.227672222222232</v>
      </c>
      <c r="AN98" s="1">
        <v>55.71013833333334</v>
      </c>
    </row>
    <row r="99" spans="20:40" x14ac:dyDescent="0.25">
      <c r="T99">
        <f t="shared" si="3"/>
        <v>2028</v>
      </c>
      <c r="U99" s="6">
        <v>47027</v>
      </c>
      <c r="V99" s="8">
        <v>46.624425268817205</v>
      </c>
      <c r="W99" s="8">
        <v>43.65316</v>
      </c>
      <c r="X99" s="7">
        <f t="shared" si="4"/>
        <v>45.138792634408603</v>
      </c>
      <c r="Y99" s="7"/>
      <c r="AD99" s="4">
        <v>46296</v>
      </c>
      <c r="AE99" s="1">
        <v>47.8683471679688</v>
      </c>
      <c r="AF99" s="1">
        <v>42.750652313232401</v>
      </c>
      <c r="AG99" s="1">
        <v>45.648240000000001</v>
      </c>
      <c r="AH99" s="1">
        <v>35.604412078857401</v>
      </c>
      <c r="AJ99">
        <v>2026</v>
      </c>
      <c r="AK99" s="4">
        <v>46296</v>
      </c>
      <c r="AL99" s="5">
        <v>45.722217067595466</v>
      </c>
      <c r="AM99" s="5">
        <v>41.436312162101494</v>
      </c>
      <c r="AN99" s="1">
        <v>43.579264614848483</v>
      </c>
    </row>
    <row r="100" spans="20:40" x14ac:dyDescent="0.25">
      <c r="T100">
        <f t="shared" si="3"/>
        <v>2028</v>
      </c>
      <c r="U100" s="6">
        <v>47058</v>
      </c>
      <c r="V100" s="8">
        <v>49.275995006934821</v>
      </c>
      <c r="W100" s="8">
        <v>47.896476768377255</v>
      </c>
      <c r="X100" s="7">
        <f t="shared" si="4"/>
        <v>48.586235887656038</v>
      </c>
      <c r="Y100" s="7"/>
      <c r="AD100" s="4">
        <v>46327</v>
      </c>
      <c r="AE100" s="1">
        <v>49.376026153564403</v>
      </c>
      <c r="AF100" s="1">
        <v>44.874683380127003</v>
      </c>
      <c r="AG100" s="1">
        <v>43.865879058837898</v>
      </c>
      <c r="AH100" s="1">
        <v>36.040538787841797</v>
      </c>
      <c r="AJ100">
        <v>2026</v>
      </c>
      <c r="AK100" s="4">
        <v>46327</v>
      </c>
      <c r="AL100" s="5">
        <v>47.272069822568007</v>
      </c>
      <c r="AM100" s="5">
        <v>40.208265090286318</v>
      </c>
      <c r="AN100" s="1">
        <v>43.740167456427159</v>
      </c>
    </row>
    <row r="101" spans="20:40" x14ac:dyDescent="0.25">
      <c r="T101">
        <f t="shared" si="3"/>
        <v>2028</v>
      </c>
      <c r="U101" s="6">
        <v>47088</v>
      </c>
      <c r="V101" s="8">
        <v>53.61991193548387</v>
      </c>
      <c r="W101" s="8">
        <v>53.016409784946234</v>
      </c>
      <c r="X101" s="7">
        <f t="shared" si="4"/>
        <v>53.318160860215052</v>
      </c>
      <c r="Y101" s="7"/>
      <c r="AD101" s="4">
        <v>46357</v>
      </c>
      <c r="AE101" s="1">
        <v>49.613681793212898</v>
      </c>
      <c r="AF101" s="1">
        <v>45.699542999267599</v>
      </c>
      <c r="AG101" s="1">
        <v>47.402290344238303</v>
      </c>
      <c r="AH101" s="1">
        <v>39.010166168212898</v>
      </c>
      <c r="AJ101">
        <v>2026</v>
      </c>
      <c r="AK101" s="4">
        <v>46357</v>
      </c>
      <c r="AL101" s="5">
        <v>47.888093722763898</v>
      </c>
      <c r="AM101" s="5">
        <v>43.702536675237852</v>
      </c>
      <c r="AN101" s="1">
        <v>45.795315199000875</v>
      </c>
    </row>
    <row r="102" spans="20:40" x14ac:dyDescent="0.25">
      <c r="T102">
        <f t="shared" si="3"/>
        <v>2029</v>
      </c>
      <c r="U102" s="6">
        <v>47119</v>
      </c>
      <c r="V102" s="8">
        <v>55.670690107526887</v>
      </c>
      <c r="W102" s="8">
        <v>52.044343763440857</v>
      </c>
      <c r="X102" s="7">
        <f t="shared" si="4"/>
        <v>53.857516935483872</v>
      </c>
      <c r="Y102" s="7"/>
      <c r="AD102" s="4">
        <v>46388</v>
      </c>
      <c r="AE102" s="1">
        <v>50.814918518066399</v>
      </c>
      <c r="AF102" s="1">
        <v>47.0174560546875</v>
      </c>
      <c r="AG102" s="1">
        <v>50.784410000000001</v>
      </c>
      <c r="AH102" s="1">
        <v>39.802230000000002</v>
      </c>
      <c r="AJ102">
        <v>2027</v>
      </c>
      <c r="AK102" s="4">
        <v>46388</v>
      </c>
      <c r="AL102" s="5">
        <v>49.059102540375079</v>
      </c>
      <c r="AM102" s="5">
        <v>45.706627849462372</v>
      </c>
      <c r="AN102" s="1">
        <v>47.382865194918722</v>
      </c>
    </row>
    <row r="103" spans="20:40" x14ac:dyDescent="0.25">
      <c r="T103">
        <f t="shared" si="3"/>
        <v>2029</v>
      </c>
      <c r="U103" s="6">
        <v>47150</v>
      </c>
      <c r="V103" s="8">
        <v>51.279782857142855</v>
      </c>
      <c r="W103" s="8">
        <v>52.663031428571429</v>
      </c>
      <c r="X103" s="7">
        <f t="shared" si="4"/>
        <v>51.971407142857146</v>
      </c>
      <c r="Y103" s="7"/>
      <c r="AD103" s="4">
        <v>46419</v>
      </c>
      <c r="AE103" s="1">
        <v>50.870796203613303</v>
      </c>
      <c r="AF103" s="1">
        <v>47.516490936279297</v>
      </c>
      <c r="AG103" s="1">
        <v>50.741520000000001</v>
      </c>
      <c r="AH103" s="1">
        <v>40.14967</v>
      </c>
      <c r="AJ103">
        <v>2027</v>
      </c>
      <c r="AK103" s="4">
        <v>46419</v>
      </c>
      <c r="AL103" s="5">
        <v>49.433236803327297</v>
      </c>
      <c r="AM103" s="5">
        <v>46.202155714285716</v>
      </c>
      <c r="AN103" s="1">
        <v>47.817696258806507</v>
      </c>
    </row>
    <row r="104" spans="20:40" x14ac:dyDescent="0.25">
      <c r="T104">
        <f t="shared" si="3"/>
        <v>2029</v>
      </c>
      <c r="U104" s="6">
        <v>47178</v>
      </c>
      <c r="V104" s="8">
        <v>45.340594333781965</v>
      </c>
      <c r="W104" s="8">
        <v>37.289396043068642</v>
      </c>
      <c r="X104" s="7">
        <f t="shared" si="4"/>
        <v>41.3149951884253</v>
      </c>
      <c r="Y104" s="7"/>
      <c r="AD104" s="4">
        <v>46447</v>
      </c>
      <c r="AE104" s="1">
        <v>47.451362609863303</v>
      </c>
      <c r="AF104" s="1">
        <v>44.991233825683601</v>
      </c>
      <c r="AG104" s="1">
        <v>42.748440000000002</v>
      </c>
      <c r="AH104" s="1">
        <v>34.347709999999999</v>
      </c>
      <c r="AJ104">
        <v>2027</v>
      </c>
      <c r="AK104" s="4">
        <v>46447</v>
      </c>
      <c r="AL104" s="5">
        <v>46.421618260092259</v>
      </c>
      <c r="AM104" s="5">
        <v>39.232118290713323</v>
      </c>
      <c r="AN104" s="1">
        <v>42.826868275402788</v>
      </c>
    </row>
    <row r="105" spans="20:40" x14ac:dyDescent="0.25">
      <c r="T105">
        <f t="shared" si="3"/>
        <v>2029</v>
      </c>
      <c r="U105" s="6">
        <v>47209</v>
      </c>
      <c r="V105" s="8">
        <v>34.732865555555556</v>
      </c>
      <c r="W105" s="8">
        <v>24.91937444444444</v>
      </c>
      <c r="X105" s="7">
        <f t="shared" si="4"/>
        <v>29.826119999999996</v>
      </c>
      <c r="Y105" s="7"/>
      <c r="AD105" s="4">
        <v>46478</v>
      </c>
      <c r="AE105" s="1">
        <v>45.165885925292997</v>
      </c>
      <c r="AF105" s="1">
        <v>42.669364929199197</v>
      </c>
      <c r="AG105" s="1">
        <v>38.834000000000003</v>
      </c>
      <c r="AH105" s="1">
        <v>31.959569999999999</v>
      </c>
      <c r="AJ105">
        <v>2027</v>
      </c>
      <c r="AK105" s="4">
        <v>46478</v>
      </c>
      <c r="AL105" s="5">
        <v>44.111799282497842</v>
      </c>
      <c r="AM105" s="5">
        <v>35.931462888888888</v>
      </c>
      <c r="AN105" s="1">
        <v>40.021631085693365</v>
      </c>
    </row>
    <row r="106" spans="20:40" x14ac:dyDescent="0.25">
      <c r="T106">
        <f t="shared" si="3"/>
        <v>2029</v>
      </c>
      <c r="U106" s="6">
        <v>47239</v>
      </c>
      <c r="V106" s="8">
        <v>30.936133440860214</v>
      </c>
      <c r="W106" s="8">
        <v>13.809765161290324</v>
      </c>
      <c r="X106" s="7">
        <f t="shared" si="4"/>
        <v>22.37294930107527</v>
      </c>
      <c r="Y106" s="7"/>
      <c r="AD106" s="4">
        <v>46508</v>
      </c>
      <c r="AE106" s="1">
        <v>46.076751708984403</v>
      </c>
      <c r="AF106" s="1">
        <v>43.989784240722699</v>
      </c>
      <c r="AG106" s="1">
        <v>35.127160000000003</v>
      </c>
      <c r="AH106" s="1">
        <v>28.850190000000001</v>
      </c>
      <c r="AJ106">
        <v>2027</v>
      </c>
      <c r="AK106" s="4">
        <v>46508</v>
      </c>
      <c r="AL106" s="5">
        <v>45.111809761293507</v>
      </c>
      <c r="AM106" s="5">
        <v>32.224905053763443</v>
      </c>
      <c r="AN106" s="1">
        <v>38.668357407528475</v>
      </c>
    </row>
    <row r="107" spans="20:40" x14ac:dyDescent="0.25">
      <c r="T107">
        <f t="shared" si="3"/>
        <v>2029</v>
      </c>
      <c r="U107" s="6">
        <v>47270</v>
      </c>
      <c r="V107" s="8">
        <v>43.549950888888887</v>
      </c>
      <c r="W107" s="8">
        <v>24.204337111111116</v>
      </c>
      <c r="X107" s="7">
        <f t="shared" si="4"/>
        <v>33.877144000000001</v>
      </c>
      <c r="Y107" s="7"/>
      <c r="AD107" s="4">
        <v>46539</v>
      </c>
      <c r="AE107" s="1">
        <v>50.228859999999997</v>
      </c>
      <c r="AF107" s="1">
        <v>45.693332672119098</v>
      </c>
      <c r="AG107" s="1">
        <v>35.239376068115199</v>
      </c>
      <c r="AH107" s="1">
        <v>22.097896575927699</v>
      </c>
      <c r="AJ107">
        <v>2027</v>
      </c>
      <c r="AK107" s="4">
        <v>46539</v>
      </c>
      <c r="AL107" s="5">
        <v>48.313859572672506</v>
      </c>
      <c r="AM107" s="5">
        <v>29.690751393636031</v>
      </c>
      <c r="AN107" s="1">
        <v>39.002305483154267</v>
      </c>
    </row>
    <row r="108" spans="20:40" x14ac:dyDescent="0.25">
      <c r="T108">
        <f t="shared" si="3"/>
        <v>2029</v>
      </c>
      <c r="U108" s="6">
        <v>47300</v>
      </c>
      <c r="V108" s="8">
        <v>107.08521397849461</v>
      </c>
      <c r="W108" s="8">
        <v>79.316456236559148</v>
      </c>
      <c r="X108" s="7">
        <f t="shared" si="4"/>
        <v>93.200835107526871</v>
      </c>
      <c r="Y108" s="7"/>
      <c r="AD108" s="4">
        <v>46569</v>
      </c>
      <c r="AE108" s="1">
        <v>68.514949999999999</v>
      </c>
      <c r="AF108" s="1">
        <v>49.507109999999997</v>
      </c>
      <c r="AG108" s="1">
        <v>55.970219999999998</v>
      </c>
      <c r="AH108" s="1">
        <v>37.241079999999997</v>
      </c>
      <c r="AJ108">
        <v>2027</v>
      </c>
      <c r="AK108" s="4">
        <v>46569</v>
      </c>
      <c r="AL108" s="5">
        <v>60.135149569892469</v>
      </c>
      <c r="AM108" s="5">
        <v>47.713287311827955</v>
      </c>
      <c r="AN108" s="1">
        <v>53.924218440860216</v>
      </c>
    </row>
    <row r="109" spans="20:40" x14ac:dyDescent="0.25">
      <c r="T109">
        <f t="shared" si="3"/>
        <v>2029</v>
      </c>
      <c r="U109" s="6">
        <v>47331</v>
      </c>
      <c r="V109" s="8">
        <v>154.24619709677421</v>
      </c>
      <c r="W109" s="8">
        <v>135.55005322580647</v>
      </c>
      <c r="X109" s="7">
        <f t="shared" si="4"/>
        <v>144.89812516129035</v>
      </c>
      <c r="Y109" s="7"/>
      <c r="AD109" s="4">
        <v>46600</v>
      </c>
      <c r="AE109" s="1">
        <v>70.187190000000001</v>
      </c>
      <c r="AF109" s="1">
        <v>52.382550000000002</v>
      </c>
      <c r="AG109" s="1">
        <v>64.679060000000007</v>
      </c>
      <c r="AH109" s="1">
        <v>45.560400000000001</v>
      </c>
      <c r="AJ109">
        <v>2027</v>
      </c>
      <c r="AK109" s="4">
        <v>46600</v>
      </c>
      <c r="AL109" s="5">
        <v>62.337832580645163</v>
      </c>
      <c r="AM109" s="5">
        <v>56.250403440860225</v>
      </c>
      <c r="AN109" s="1">
        <v>59.294118010752698</v>
      </c>
    </row>
    <row r="110" spans="20:40" x14ac:dyDescent="0.25">
      <c r="T110">
        <f t="shared" si="3"/>
        <v>2029</v>
      </c>
      <c r="U110" s="6">
        <v>47362</v>
      </c>
      <c r="V110" s="8">
        <v>65.200781333333325</v>
      </c>
      <c r="W110" s="8">
        <v>46.035437999999999</v>
      </c>
      <c r="X110" s="7">
        <f t="shared" si="4"/>
        <v>55.618109666666662</v>
      </c>
      <c r="Y110" s="7"/>
      <c r="AD110" s="4">
        <v>46631</v>
      </c>
      <c r="AE110" s="1">
        <v>64.382320000000007</v>
      </c>
      <c r="AF110" s="1">
        <v>48.80209</v>
      </c>
      <c r="AG110" s="1">
        <v>62.772680000000001</v>
      </c>
      <c r="AH110" s="1">
        <v>45.354349999999997</v>
      </c>
      <c r="AJ110">
        <v>2027</v>
      </c>
      <c r="AK110" s="4">
        <v>46631</v>
      </c>
      <c r="AL110" s="5">
        <v>57.457773333333336</v>
      </c>
      <c r="AM110" s="5">
        <v>55.031200000000005</v>
      </c>
      <c r="AN110" s="1">
        <v>56.244486666666674</v>
      </c>
    </row>
    <row r="111" spans="20:40" x14ac:dyDescent="0.25">
      <c r="T111">
        <f t="shared" si="3"/>
        <v>2029</v>
      </c>
      <c r="U111" s="6">
        <v>47392</v>
      </c>
      <c r="V111" s="8">
        <v>51.407782903225808</v>
      </c>
      <c r="W111" s="8">
        <v>47.038810322580638</v>
      </c>
      <c r="X111" s="7">
        <f t="shared" si="4"/>
        <v>49.223296612903226</v>
      </c>
      <c r="Y111" s="7"/>
      <c r="AD111" s="4">
        <v>46661</v>
      </c>
      <c r="AE111" s="1">
        <v>50.959480285644503</v>
      </c>
      <c r="AF111" s="1">
        <v>46.272647857666001</v>
      </c>
      <c r="AG111" s="1">
        <v>47.435479999999998</v>
      </c>
      <c r="AH111" s="1">
        <v>36.648475646972699</v>
      </c>
      <c r="AJ111">
        <v>2027</v>
      </c>
      <c r="AK111" s="4">
        <v>46661</v>
      </c>
      <c r="AL111" s="5">
        <v>48.893242333524945</v>
      </c>
      <c r="AM111" s="5">
        <v>42.679918941138503</v>
      </c>
      <c r="AN111" s="1">
        <v>45.786580637331724</v>
      </c>
    </row>
    <row r="112" spans="20:40" x14ac:dyDescent="0.25">
      <c r="T112">
        <f t="shared" si="3"/>
        <v>2029</v>
      </c>
      <c r="U112" s="6">
        <v>47423</v>
      </c>
      <c r="V112" s="8">
        <v>54.296563814147021</v>
      </c>
      <c r="W112" s="8">
        <v>48.584022760055475</v>
      </c>
      <c r="X112" s="7">
        <f t="shared" si="4"/>
        <v>51.440293287101248</v>
      </c>
      <c r="Y112" s="7"/>
      <c r="AD112" s="4">
        <v>46692</v>
      </c>
      <c r="AE112" s="1">
        <v>48.330074310302699</v>
      </c>
      <c r="AF112" s="1">
        <v>44.277912139892599</v>
      </c>
      <c r="AG112" s="1">
        <v>43.503532409667997</v>
      </c>
      <c r="AH112" s="1">
        <v>35.438877105712898</v>
      </c>
      <c r="AJ112">
        <v>2027</v>
      </c>
      <c r="AK112" s="4">
        <v>46692</v>
      </c>
      <c r="AL112" s="5">
        <v>46.52599101390652</v>
      </c>
      <c r="AM112" s="5">
        <v>39.913027066298255</v>
      </c>
      <c r="AN112" s="1">
        <v>43.219509040102388</v>
      </c>
    </row>
    <row r="113" spans="20:40" x14ac:dyDescent="0.25">
      <c r="T113">
        <f t="shared" si="3"/>
        <v>2029</v>
      </c>
      <c r="U113" s="6">
        <v>47453</v>
      </c>
      <c r="V113" s="8">
        <v>57.235623333333329</v>
      </c>
      <c r="W113" s="8">
        <v>54.68072365591398</v>
      </c>
      <c r="X113" s="7">
        <f t="shared" si="4"/>
        <v>55.958173494623651</v>
      </c>
      <c r="Y113" s="7"/>
      <c r="AD113" s="4">
        <v>46722</v>
      </c>
      <c r="AE113" s="1">
        <v>50.570392608642599</v>
      </c>
      <c r="AF113" s="1">
        <v>46.905879974365199</v>
      </c>
      <c r="AG113" s="1">
        <v>47.342662811279297</v>
      </c>
      <c r="AH113" s="1">
        <v>39.085899353027301</v>
      </c>
      <c r="AJ113">
        <v>2027</v>
      </c>
      <c r="AK113" s="4">
        <v>46722</v>
      </c>
      <c r="AL113" s="5">
        <v>48.954854780627826</v>
      </c>
      <c r="AM113" s="5">
        <v>43.702584297426263</v>
      </c>
      <c r="AN113" s="1">
        <v>46.328719539027048</v>
      </c>
    </row>
    <row r="114" spans="20:40" x14ac:dyDescent="0.25">
      <c r="T114">
        <f t="shared" si="3"/>
        <v>2030</v>
      </c>
      <c r="U114" s="6">
        <v>47484</v>
      </c>
      <c r="V114" s="8">
        <v>58.000055913978493</v>
      </c>
      <c r="W114" s="8">
        <v>54.074107956989245</v>
      </c>
      <c r="X114" s="7">
        <f t="shared" si="4"/>
        <v>56.037081935483869</v>
      </c>
      <c r="Y114" s="7"/>
      <c r="AD114" s="4">
        <v>46753</v>
      </c>
      <c r="AE114" s="1">
        <v>52.147712707519503</v>
      </c>
      <c r="AF114" s="1">
        <v>48.3798828125</v>
      </c>
      <c r="AG114" s="1">
        <v>51.006810000000002</v>
      </c>
      <c r="AH114" s="1">
        <v>39.512169999999998</v>
      </c>
      <c r="AJ114">
        <v>2028</v>
      </c>
      <c r="AK114" s="4">
        <v>46753</v>
      </c>
      <c r="AL114" s="5">
        <v>50.405597809822311</v>
      </c>
      <c r="AM114" s="5">
        <v>45.692083978494622</v>
      </c>
      <c r="AN114" s="1">
        <v>48.048840894158467</v>
      </c>
    </row>
    <row r="115" spans="20:40" x14ac:dyDescent="0.25">
      <c r="T115">
        <f t="shared" si="3"/>
        <v>2030</v>
      </c>
      <c r="U115" s="6">
        <v>47515</v>
      </c>
      <c r="V115" s="8">
        <v>53.934201428571427</v>
      </c>
      <c r="W115" s="8">
        <v>55.617960000000004</v>
      </c>
      <c r="X115" s="7">
        <f t="shared" si="4"/>
        <v>54.776080714285712</v>
      </c>
      <c r="Y115" s="7"/>
      <c r="AD115" s="4">
        <v>46784</v>
      </c>
      <c r="AE115" s="1">
        <v>51.911346435546903</v>
      </c>
      <c r="AF115" s="1">
        <v>49.192329406738303</v>
      </c>
      <c r="AG115" s="1">
        <v>51.015709999999999</v>
      </c>
      <c r="AH115" s="1">
        <v>39.90551</v>
      </c>
      <c r="AJ115">
        <v>2028</v>
      </c>
      <c r="AK115" s="4">
        <v>46784</v>
      </c>
      <c r="AL115" s="5">
        <v>50.754982871570832</v>
      </c>
      <c r="AM115" s="5">
        <v>46.2906824137931</v>
      </c>
      <c r="AN115" s="1">
        <v>48.522832642681962</v>
      </c>
    </row>
    <row r="116" spans="20:40" x14ac:dyDescent="0.25">
      <c r="T116">
        <f t="shared" si="3"/>
        <v>2030</v>
      </c>
      <c r="U116" s="6">
        <v>47543</v>
      </c>
      <c r="V116" s="8">
        <v>43.9235135666218</v>
      </c>
      <c r="W116" s="8">
        <v>38.804477765814269</v>
      </c>
      <c r="X116" s="7">
        <f t="shared" si="4"/>
        <v>41.363995666218031</v>
      </c>
      <c r="Y116" s="7"/>
      <c r="AD116" s="4">
        <v>46813</v>
      </c>
      <c r="AE116" s="1">
        <v>48.779998779296903</v>
      </c>
      <c r="AF116" s="1">
        <v>46.488346099853501</v>
      </c>
      <c r="AG116" s="1">
        <v>42.194490000000002</v>
      </c>
      <c r="AH116" s="1">
        <v>34.041989999999998</v>
      </c>
      <c r="AJ116">
        <v>2028</v>
      </c>
      <c r="AK116" s="4">
        <v>46813</v>
      </c>
      <c r="AL116" s="5">
        <v>47.820774037295692</v>
      </c>
      <c r="AM116" s="5">
        <v>38.782070753701213</v>
      </c>
      <c r="AN116" s="1">
        <v>43.301422395498449</v>
      </c>
    </row>
    <row r="117" spans="20:40" x14ac:dyDescent="0.25">
      <c r="T117">
        <f t="shared" si="3"/>
        <v>2030</v>
      </c>
      <c r="U117" s="6">
        <v>47574</v>
      </c>
      <c r="V117" s="8">
        <v>34.83199177777778</v>
      </c>
      <c r="W117" s="8">
        <v>22.687303555555552</v>
      </c>
      <c r="X117" s="7">
        <f t="shared" si="4"/>
        <v>28.759647666666666</v>
      </c>
      <c r="Y117" s="7"/>
      <c r="AD117" s="4">
        <v>46844</v>
      </c>
      <c r="AE117" s="1">
        <v>46.046131134033203</v>
      </c>
      <c r="AF117" s="1">
        <v>44.114383697509801</v>
      </c>
      <c r="AG117" s="1">
        <v>38.362029999999997</v>
      </c>
      <c r="AH117" s="1">
        <v>31.653980000000001</v>
      </c>
      <c r="AJ117">
        <v>2028</v>
      </c>
      <c r="AK117" s="4">
        <v>46844</v>
      </c>
      <c r="AL117" s="5">
        <v>45.187576717800582</v>
      </c>
      <c r="AM117" s="5">
        <v>35.380674444444445</v>
      </c>
      <c r="AN117" s="1">
        <v>40.28412558112251</v>
      </c>
    </row>
    <row r="118" spans="20:40" x14ac:dyDescent="0.25">
      <c r="T118">
        <f t="shared" si="3"/>
        <v>2030</v>
      </c>
      <c r="U118" s="6">
        <v>47604</v>
      </c>
      <c r="V118" s="8">
        <v>32.419480860215053</v>
      </c>
      <c r="W118" s="8">
        <v>13.790376666666667</v>
      </c>
      <c r="X118" s="7">
        <f t="shared" si="4"/>
        <v>23.10492876344086</v>
      </c>
      <c r="Y118" s="7"/>
      <c r="AD118" s="4">
        <v>46874</v>
      </c>
      <c r="AE118" s="1">
        <v>49.027805328369098</v>
      </c>
      <c r="AF118" s="1">
        <v>47.364826202392599</v>
      </c>
      <c r="AG118" s="1">
        <v>35.501139999999999</v>
      </c>
      <c r="AH118" s="1">
        <v>28.472149999999999</v>
      </c>
      <c r="AJ118">
        <v>2028</v>
      </c>
      <c r="AK118" s="4">
        <v>46874</v>
      </c>
      <c r="AL118" s="5">
        <v>48.294663993261182</v>
      </c>
      <c r="AM118" s="5">
        <v>32.40233795698925</v>
      </c>
      <c r="AN118" s="1">
        <v>40.348500975125219</v>
      </c>
    </row>
    <row r="119" spans="20:40" x14ac:dyDescent="0.25">
      <c r="T119">
        <f t="shared" si="3"/>
        <v>2030</v>
      </c>
      <c r="U119" s="6">
        <v>47635</v>
      </c>
      <c r="V119" s="8">
        <v>45.446993333333339</v>
      </c>
      <c r="W119" s="8">
        <v>25.087582222222224</v>
      </c>
      <c r="X119" s="7">
        <f t="shared" si="4"/>
        <v>35.267287777777781</v>
      </c>
      <c r="Y119" s="7"/>
      <c r="AD119" s="4">
        <v>46905</v>
      </c>
      <c r="AE119" s="1">
        <v>51.73827</v>
      </c>
      <c r="AF119" s="1">
        <v>46.600681304931598</v>
      </c>
      <c r="AG119" s="1">
        <v>35.235603332519503</v>
      </c>
      <c r="AH119" s="1">
        <v>21.990587234497099</v>
      </c>
      <c r="AJ119">
        <v>2028</v>
      </c>
      <c r="AK119" s="4">
        <v>46905</v>
      </c>
      <c r="AL119" s="5">
        <v>49.56906588430445</v>
      </c>
      <c r="AM119" s="5">
        <v>29.643263202243375</v>
      </c>
      <c r="AN119" s="1">
        <v>39.606164543273913</v>
      </c>
    </row>
    <row r="120" spans="20:40" x14ac:dyDescent="0.25">
      <c r="T120">
        <f t="shared" si="3"/>
        <v>2030</v>
      </c>
      <c r="U120" s="6">
        <v>47665</v>
      </c>
      <c r="V120" s="8">
        <v>115.74023225806454</v>
      </c>
      <c r="W120" s="8">
        <v>88.792333763440865</v>
      </c>
      <c r="X120" s="7">
        <f t="shared" si="4"/>
        <v>102.2662830107527</v>
      </c>
      <c r="Y120" s="7"/>
      <c r="AD120" s="4">
        <v>46935</v>
      </c>
      <c r="AE120" s="1">
        <v>69.62585</v>
      </c>
      <c r="AF120" s="1">
        <v>51.051839999999999</v>
      </c>
      <c r="AG120" s="1">
        <v>56.2744</v>
      </c>
      <c r="AH120" s="1">
        <v>37.892890000000001</v>
      </c>
      <c r="AJ120">
        <v>2028</v>
      </c>
      <c r="AK120" s="4">
        <v>46935</v>
      </c>
      <c r="AL120" s="5">
        <v>61.037866881720433</v>
      </c>
      <c r="AM120" s="5">
        <v>47.775422258064523</v>
      </c>
      <c r="AN120" s="1">
        <v>54.406644569892478</v>
      </c>
    </row>
    <row r="121" spans="20:40" x14ac:dyDescent="0.25">
      <c r="T121">
        <f t="shared" si="3"/>
        <v>2030</v>
      </c>
      <c r="U121" s="6">
        <v>47696</v>
      </c>
      <c r="V121" s="8">
        <v>144.83615225806452</v>
      </c>
      <c r="W121" s="8">
        <v>126.08218677419356</v>
      </c>
      <c r="X121" s="7">
        <f t="shared" si="4"/>
        <v>135.45916951612904</v>
      </c>
      <c r="Y121" s="7"/>
      <c r="AD121" s="4">
        <v>46966</v>
      </c>
      <c r="AE121" s="1">
        <v>70.226309999999998</v>
      </c>
      <c r="AF121" s="1">
        <v>52.867289999999997</v>
      </c>
      <c r="AG121" s="1">
        <v>64.500969999999995</v>
      </c>
      <c r="AH121" s="1">
        <v>45.281350000000003</v>
      </c>
      <c r="AJ121">
        <v>2028</v>
      </c>
      <c r="AK121" s="4">
        <v>46966</v>
      </c>
      <c r="AL121" s="5">
        <v>62.946720967741939</v>
      </c>
      <c r="AM121" s="5">
        <v>56.441129354838708</v>
      </c>
      <c r="AN121" s="1">
        <v>59.693925161290323</v>
      </c>
    </row>
    <row r="122" spans="20:40" x14ac:dyDescent="0.25">
      <c r="T122">
        <f t="shared" si="3"/>
        <v>2030</v>
      </c>
      <c r="U122" s="6">
        <v>47727</v>
      </c>
      <c r="V122" s="8">
        <v>70.865409333333332</v>
      </c>
      <c r="W122" s="8">
        <v>47.190198000000002</v>
      </c>
      <c r="X122" s="7">
        <f t="shared" si="4"/>
        <v>59.027803666666671</v>
      </c>
      <c r="Y122" s="7"/>
      <c r="AD122" s="4">
        <v>46997</v>
      </c>
      <c r="AE122" s="1">
        <v>61.036520000000003</v>
      </c>
      <c r="AF122" s="1">
        <v>47.5884</v>
      </c>
      <c r="AG122" s="1">
        <v>61.003860000000003</v>
      </c>
      <c r="AH122" s="1">
        <v>44.651249999999997</v>
      </c>
      <c r="AJ122">
        <v>2028</v>
      </c>
      <c r="AK122" s="4">
        <v>46997</v>
      </c>
      <c r="AL122" s="5">
        <v>55.059577777777776</v>
      </c>
      <c r="AM122" s="5">
        <v>53.736033333333339</v>
      </c>
      <c r="AN122" s="1">
        <v>54.397805555555557</v>
      </c>
    </row>
    <row r="123" spans="20:40" x14ac:dyDescent="0.25">
      <c r="T123">
        <f t="shared" si="3"/>
        <v>2030</v>
      </c>
      <c r="U123" s="6">
        <v>47757</v>
      </c>
      <c r="V123" s="8">
        <v>56.438793548387096</v>
      </c>
      <c r="W123" s="8">
        <v>53.613296774193543</v>
      </c>
      <c r="X123" s="7">
        <f t="shared" si="4"/>
        <v>55.02604516129032</v>
      </c>
      <c r="Y123" s="7"/>
      <c r="AD123" s="4">
        <v>47027</v>
      </c>
      <c r="AE123" s="1">
        <v>50.410308837890597</v>
      </c>
      <c r="AF123" s="1">
        <v>45.294479370117202</v>
      </c>
      <c r="AG123" s="1">
        <v>45.758121490478501</v>
      </c>
      <c r="AH123" s="1">
        <v>36.466800689697301</v>
      </c>
      <c r="AJ123">
        <v>2028</v>
      </c>
      <c r="AK123" s="4">
        <v>47027</v>
      </c>
      <c r="AL123" s="5">
        <v>48.154943158549642</v>
      </c>
      <c r="AM123" s="5">
        <v>41.661947804112593</v>
      </c>
      <c r="AN123" s="1">
        <v>44.908445481331114</v>
      </c>
    </row>
    <row r="124" spans="20:40" x14ac:dyDescent="0.25">
      <c r="T124">
        <f t="shared" si="3"/>
        <v>2030</v>
      </c>
      <c r="U124" s="6">
        <v>47788</v>
      </c>
      <c r="V124" s="8">
        <v>54.876969029126215</v>
      </c>
      <c r="W124" s="8">
        <v>50.000352968099861</v>
      </c>
      <c r="X124" s="7">
        <f t="shared" si="4"/>
        <v>52.438660998613038</v>
      </c>
      <c r="Y124" s="7"/>
      <c r="AD124" s="4">
        <v>47058</v>
      </c>
      <c r="AE124" s="1">
        <v>50.125095367431598</v>
      </c>
      <c r="AF124" s="1">
        <v>45.961086273193402</v>
      </c>
      <c r="AG124" s="1">
        <v>44.7649116516113</v>
      </c>
      <c r="AH124" s="1">
        <v>35.955146789550803</v>
      </c>
      <c r="AJ124">
        <v>2028</v>
      </c>
      <c r="AK124" s="4">
        <v>47058</v>
      </c>
      <c r="AL124" s="5">
        <v>48.271216145170214</v>
      </c>
      <c r="AM124" s="5">
        <v>40.842672371831249</v>
      </c>
      <c r="AN124" s="1">
        <v>44.556944258500735</v>
      </c>
    </row>
    <row r="125" spans="20:40" x14ac:dyDescent="0.25">
      <c r="T125">
        <f t="shared" si="3"/>
        <v>2030</v>
      </c>
      <c r="U125" s="6">
        <v>47818</v>
      </c>
      <c r="V125" s="8">
        <v>58.9531864516129</v>
      </c>
      <c r="W125" s="8">
        <v>58.103314838709672</v>
      </c>
      <c r="X125" s="7">
        <f t="shared" si="4"/>
        <v>58.528250645161286</v>
      </c>
      <c r="Y125" s="7"/>
      <c r="AD125" s="4">
        <v>47088</v>
      </c>
      <c r="AE125" s="1">
        <v>52.593082427978501</v>
      </c>
      <c r="AF125" s="1">
        <v>49.117603302002003</v>
      </c>
      <c r="AG125" s="1">
        <v>49.059024810791001</v>
      </c>
      <c r="AH125" s="1">
        <v>40.860050201416001</v>
      </c>
      <c r="AJ125">
        <v>2028</v>
      </c>
      <c r="AK125" s="4">
        <v>47088</v>
      </c>
      <c r="AL125" s="5">
        <v>50.986140466505496</v>
      </c>
      <c r="AM125" s="5">
        <v>45.26810106667137</v>
      </c>
      <c r="AN125" s="1">
        <v>48.127120766588433</v>
      </c>
    </row>
    <row r="126" spans="20:40" x14ac:dyDescent="0.25">
      <c r="T126">
        <f t="shared" si="3"/>
        <v>2031</v>
      </c>
      <c r="U126" s="6">
        <v>47849</v>
      </c>
      <c r="V126" s="8">
        <v>60.208148172043011</v>
      </c>
      <c r="W126" s="8">
        <v>55.793273655913971</v>
      </c>
      <c r="X126" s="7">
        <f t="shared" si="4"/>
        <v>58.000710913978494</v>
      </c>
      <c r="Y126" s="7"/>
      <c r="AD126" s="4">
        <v>47119</v>
      </c>
      <c r="AE126" s="1">
        <v>54.844882965087898</v>
      </c>
      <c r="AF126" s="1">
        <v>51.186351776122997</v>
      </c>
      <c r="AG126" s="1">
        <v>53.43479</v>
      </c>
      <c r="AH126" s="1">
        <v>40.334060000000001</v>
      </c>
      <c r="AJ126">
        <v>2029</v>
      </c>
      <c r="AK126" s="4">
        <v>47119</v>
      </c>
      <c r="AL126" s="5">
        <v>53.231982118339936</v>
      </c>
      <c r="AM126" s="5">
        <v>47.659199354838712</v>
      </c>
      <c r="AN126" s="1">
        <v>50.445590736589324</v>
      </c>
    </row>
    <row r="127" spans="20:40" x14ac:dyDescent="0.25">
      <c r="T127">
        <f t="shared" si="3"/>
        <v>2031</v>
      </c>
      <c r="U127" s="6">
        <v>47880</v>
      </c>
      <c r="V127" s="8">
        <v>56.10865571428571</v>
      </c>
      <c r="W127" s="8">
        <v>57.847762857142854</v>
      </c>
      <c r="X127" s="7">
        <f t="shared" si="4"/>
        <v>56.978209285714286</v>
      </c>
      <c r="Y127" s="7"/>
      <c r="AD127" s="4">
        <v>47150</v>
      </c>
      <c r="AE127" s="1">
        <v>54.576137542724602</v>
      </c>
      <c r="AF127" s="1">
        <v>51.564632415771499</v>
      </c>
      <c r="AG127" s="1">
        <v>53.638660000000002</v>
      </c>
      <c r="AH127" s="1">
        <v>41.723050000000001</v>
      </c>
      <c r="AJ127">
        <v>2029</v>
      </c>
      <c r="AK127" s="4">
        <v>47150</v>
      </c>
      <c r="AL127" s="5">
        <v>53.285492488316123</v>
      </c>
      <c r="AM127" s="5">
        <v>48.531970000000001</v>
      </c>
      <c r="AN127" s="1">
        <v>50.908731244158062</v>
      </c>
    </row>
    <row r="128" spans="20:40" x14ac:dyDescent="0.25">
      <c r="T128">
        <f t="shared" si="3"/>
        <v>2031</v>
      </c>
      <c r="U128" s="6">
        <v>47908</v>
      </c>
      <c r="V128" s="8">
        <v>44.731914562584116</v>
      </c>
      <c r="W128" s="8">
        <v>39.282558371467026</v>
      </c>
      <c r="X128" s="7">
        <f t="shared" si="4"/>
        <v>42.007236467025571</v>
      </c>
      <c r="Y128" s="7"/>
      <c r="AD128" s="4">
        <v>47178</v>
      </c>
      <c r="AE128" s="1">
        <v>52.877109527587898</v>
      </c>
      <c r="AF128" s="1">
        <v>50.610843658447301</v>
      </c>
      <c r="AG128" s="1">
        <v>44.976860000000002</v>
      </c>
      <c r="AH128" s="1">
        <v>36.875839999999997</v>
      </c>
      <c r="AJ128">
        <v>2029</v>
      </c>
      <c r="AK128" s="4">
        <v>47178</v>
      </c>
      <c r="AL128" s="5">
        <v>51.928511027853403</v>
      </c>
      <c r="AM128" s="5">
        <v>41.585988909825033</v>
      </c>
      <c r="AN128" s="1">
        <v>46.757249968839218</v>
      </c>
    </row>
    <row r="129" spans="20:40" x14ac:dyDescent="0.25">
      <c r="T129">
        <f t="shared" si="3"/>
        <v>2031</v>
      </c>
      <c r="U129" s="6">
        <v>47939</v>
      </c>
      <c r="V129" s="8">
        <v>36.311004666666669</v>
      </c>
      <c r="W129" s="8">
        <v>22.942673555555555</v>
      </c>
      <c r="X129" s="7">
        <f t="shared" si="4"/>
        <v>29.62683911111111</v>
      </c>
      <c r="Y129" s="7"/>
      <c r="AD129" s="4">
        <v>47209</v>
      </c>
      <c r="AE129" s="1">
        <v>51.333480834960902</v>
      </c>
      <c r="AF129" s="1">
        <v>48.512054443359403</v>
      </c>
      <c r="AG129" s="1">
        <v>44.497999999999998</v>
      </c>
      <c r="AH129" s="1">
        <v>36.385309999999997</v>
      </c>
      <c r="AJ129">
        <v>2029</v>
      </c>
      <c r="AK129" s="4">
        <v>47209</v>
      </c>
      <c r="AL129" s="5">
        <v>50.07951354980468</v>
      </c>
      <c r="AM129" s="5">
        <v>40.892359999999989</v>
      </c>
      <c r="AN129" s="1">
        <v>45.485936774902335</v>
      </c>
    </row>
    <row r="130" spans="20:40" x14ac:dyDescent="0.25">
      <c r="T130">
        <f t="shared" si="3"/>
        <v>2031</v>
      </c>
      <c r="U130" s="6">
        <v>47969</v>
      </c>
      <c r="V130" s="8">
        <v>33.842116666666669</v>
      </c>
      <c r="W130" s="8">
        <v>13.475272365591398</v>
      </c>
      <c r="X130" s="7">
        <f t="shared" si="4"/>
        <v>23.658694516129032</v>
      </c>
      <c r="Y130" s="7"/>
      <c r="AD130" s="4">
        <v>47239</v>
      </c>
      <c r="AE130" s="1">
        <v>50.422111511230497</v>
      </c>
      <c r="AF130" s="1">
        <v>47.799282073974602</v>
      </c>
      <c r="AG130" s="1">
        <v>37.497</v>
      </c>
      <c r="AH130" s="1">
        <v>30.421589999999998</v>
      </c>
      <c r="AJ130">
        <v>2029</v>
      </c>
      <c r="AK130" s="4">
        <v>47239</v>
      </c>
      <c r="AL130" s="5">
        <v>49.265810361472525</v>
      </c>
      <c r="AM130" s="5">
        <v>34.377733225806452</v>
      </c>
      <c r="AN130" s="1">
        <v>41.821771793639485</v>
      </c>
    </row>
    <row r="131" spans="20:40" x14ac:dyDescent="0.25">
      <c r="T131">
        <f t="shared" si="3"/>
        <v>2031</v>
      </c>
      <c r="U131" s="6">
        <v>48000</v>
      </c>
      <c r="V131" s="8">
        <v>49.550051111111109</v>
      </c>
      <c r="W131" s="8">
        <v>27.51750333333333</v>
      </c>
      <c r="X131" s="7">
        <f t="shared" si="4"/>
        <v>38.53377722222222</v>
      </c>
      <c r="Y131" s="7"/>
      <c r="AD131" s="4">
        <v>47270</v>
      </c>
      <c r="AE131" s="1">
        <v>53.970958709716797</v>
      </c>
      <c r="AF131" s="1">
        <v>50.738197326660199</v>
      </c>
      <c r="AG131" s="1">
        <v>36.271366119384801</v>
      </c>
      <c r="AH131" s="1">
        <v>22.563543319702202</v>
      </c>
      <c r="AJ131">
        <v>2029</v>
      </c>
      <c r="AK131" s="4">
        <v>47270</v>
      </c>
      <c r="AL131" s="5">
        <v>52.606015014648456</v>
      </c>
      <c r="AM131" s="5">
        <v>30.483618715074368</v>
      </c>
      <c r="AN131" s="1">
        <v>41.54481686486141</v>
      </c>
    </row>
    <row r="132" spans="20:40" x14ac:dyDescent="0.25">
      <c r="T132">
        <f t="shared" si="3"/>
        <v>2031</v>
      </c>
      <c r="U132" s="6">
        <v>48030</v>
      </c>
      <c r="V132" s="8">
        <v>134.72167440860215</v>
      </c>
      <c r="W132" s="8">
        <v>101.03650505376343</v>
      </c>
      <c r="X132" s="7">
        <f t="shared" si="4"/>
        <v>117.8790897311828</v>
      </c>
      <c r="Y132" s="7"/>
      <c r="AD132" s="4">
        <v>47300</v>
      </c>
      <c r="AE132" s="1">
        <v>72.207229999999996</v>
      </c>
      <c r="AF132" s="1">
        <v>54.413150000000002</v>
      </c>
      <c r="AG132" s="1">
        <v>58.92642</v>
      </c>
      <c r="AH132" s="1">
        <v>40.536169999999998</v>
      </c>
      <c r="AJ132">
        <v>2029</v>
      </c>
      <c r="AK132" s="4">
        <v>47300</v>
      </c>
      <c r="AL132" s="5">
        <v>63.979859677419356</v>
      </c>
      <c r="AM132" s="5">
        <v>50.4234011827957</v>
      </c>
      <c r="AN132" s="1">
        <v>57.201630430107528</v>
      </c>
    </row>
    <row r="133" spans="20:40" x14ac:dyDescent="0.25">
      <c r="T133">
        <f t="shared" si="3"/>
        <v>2031</v>
      </c>
      <c r="U133" s="6">
        <v>48061</v>
      </c>
      <c r="V133" s="8">
        <v>157.46098354838708</v>
      </c>
      <c r="W133" s="8">
        <v>134.87378440860212</v>
      </c>
      <c r="X133" s="7">
        <f t="shared" si="4"/>
        <v>146.1673839784946</v>
      </c>
      <c r="Y133" s="7"/>
      <c r="AD133" s="4">
        <v>47331</v>
      </c>
      <c r="AE133" s="1">
        <v>77.308369999999996</v>
      </c>
      <c r="AF133" s="1">
        <v>58.435450000000003</v>
      </c>
      <c r="AG133" s="1">
        <v>71.227900000000005</v>
      </c>
      <c r="AH133" s="1">
        <v>49.7667</v>
      </c>
      <c r="AJ133">
        <v>2029</v>
      </c>
      <c r="AK133" s="4">
        <v>47331</v>
      </c>
      <c r="AL133" s="5">
        <v>69.393919677419362</v>
      </c>
      <c r="AM133" s="5">
        <v>62.22804193548388</v>
      </c>
      <c r="AN133" s="1">
        <v>65.810980806451624</v>
      </c>
    </row>
    <row r="134" spans="20:40" x14ac:dyDescent="0.25">
      <c r="T134">
        <f t="shared" si="3"/>
        <v>2031</v>
      </c>
      <c r="U134" s="6">
        <v>48092</v>
      </c>
      <c r="V134" s="8">
        <v>75.216650000000001</v>
      </c>
      <c r="W134" s="8">
        <v>50.784203333333338</v>
      </c>
      <c r="X134" s="7">
        <f t="shared" si="4"/>
        <v>63.000426666666669</v>
      </c>
      <c r="Y134" s="7"/>
      <c r="AD134" s="4">
        <v>47362</v>
      </c>
      <c r="AE134" s="1">
        <v>67.987570000000005</v>
      </c>
      <c r="AF134" s="1">
        <v>53.578429999999997</v>
      </c>
      <c r="AG134" s="1">
        <v>67.108019999999996</v>
      </c>
      <c r="AH134" s="1">
        <v>50.075519999999997</v>
      </c>
      <c r="AJ134">
        <v>2029</v>
      </c>
      <c r="AK134" s="4">
        <v>47362</v>
      </c>
      <c r="AL134" s="5">
        <v>61.263304666666663</v>
      </c>
      <c r="AM134" s="5">
        <v>59.159519999999993</v>
      </c>
      <c r="AN134" s="1">
        <v>60.211412333333328</v>
      </c>
    </row>
    <row r="135" spans="20:40" x14ac:dyDescent="0.25">
      <c r="T135">
        <f t="shared" ref="T135:T198" si="5">YEAR(U135)</f>
        <v>2031</v>
      </c>
      <c r="U135" s="6">
        <v>48122</v>
      </c>
      <c r="V135" s="8">
        <v>56.56682096774194</v>
      </c>
      <c r="W135" s="8">
        <v>50.314486129032254</v>
      </c>
      <c r="X135" s="7">
        <f t="shared" ref="X135:X198" si="6">AVERAGE(V135:W135)</f>
        <v>53.440653548387097</v>
      </c>
      <c r="Y135" s="7"/>
      <c r="AD135" s="4">
        <v>47392</v>
      </c>
      <c r="AE135" s="1">
        <v>55.1240844726562</v>
      </c>
      <c r="AF135" s="1">
        <v>49.964397430419901</v>
      </c>
      <c r="AG135" s="1">
        <v>50.052253723144503</v>
      </c>
      <c r="AH135" s="1">
        <v>39.494937896728501</v>
      </c>
      <c r="AJ135">
        <v>2029</v>
      </c>
      <c r="AK135" s="4">
        <v>47392</v>
      </c>
      <c r="AL135" s="5">
        <v>52.960344745266788</v>
      </c>
      <c r="AM135" s="5">
        <v>45.624992247550693</v>
      </c>
      <c r="AN135" s="1">
        <v>49.292668496408737</v>
      </c>
    </row>
    <row r="136" spans="20:40" x14ac:dyDescent="0.25">
      <c r="T136">
        <f t="shared" si="5"/>
        <v>2031</v>
      </c>
      <c r="U136" s="6">
        <v>48153</v>
      </c>
      <c r="V136" s="8">
        <v>55.71691463245493</v>
      </c>
      <c r="W136" s="8">
        <v>49.76933847434119</v>
      </c>
      <c r="X136" s="7">
        <f t="shared" si="6"/>
        <v>52.743126553398056</v>
      </c>
      <c r="Y136" s="7"/>
      <c r="AD136" s="4">
        <v>47423</v>
      </c>
      <c r="AE136" s="1">
        <v>55.465499877929702</v>
      </c>
      <c r="AF136" s="1">
        <v>50.520683288574197</v>
      </c>
      <c r="AG136" s="1">
        <v>47.176120758056598</v>
      </c>
      <c r="AH136" s="1">
        <v>38.009273529052699</v>
      </c>
      <c r="AJ136">
        <v>2029</v>
      </c>
      <c r="AK136" s="4">
        <v>47423</v>
      </c>
      <c r="AL136" s="5">
        <v>53.263993462973922</v>
      </c>
      <c r="AM136" s="5">
        <v>43.094903059706731</v>
      </c>
      <c r="AN136" s="1">
        <v>48.179448261340326</v>
      </c>
    </row>
    <row r="137" spans="20:40" x14ac:dyDescent="0.25">
      <c r="T137">
        <f t="shared" si="5"/>
        <v>2031</v>
      </c>
      <c r="U137" s="6">
        <v>48183</v>
      </c>
      <c r="V137" s="8">
        <v>62.664943225806446</v>
      </c>
      <c r="W137" s="8">
        <v>61.191862795698924</v>
      </c>
      <c r="X137" s="7">
        <f t="shared" si="6"/>
        <v>61.928403010752689</v>
      </c>
      <c r="Y137" s="7"/>
      <c r="AD137" s="4">
        <v>47453</v>
      </c>
      <c r="AE137" s="1">
        <v>56.970096588134801</v>
      </c>
      <c r="AF137" s="1">
        <v>53.251419067382798</v>
      </c>
      <c r="AG137" s="1">
        <v>52.713714599609403</v>
      </c>
      <c r="AH137" s="1">
        <v>44.087039947509801</v>
      </c>
      <c r="AJ137">
        <v>2029</v>
      </c>
      <c r="AK137" s="4">
        <v>47453</v>
      </c>
      <c r="AL137" s="5">
        <v>55.250708057034409</v>
      </c>
      <c r="AM137" s="5">
        <v>48.725037072294526</v>
      </c>
      <c r="AN137" s="1">
        <v>51.987872564664471</v>
      </c>
    </row>
    <row r="138" spans="20:40" x14ac:dyDescent="0.25">
      <c r="T138">
        <f t="shared" si="5"/>
        <v>2032</v>
      </c>
      <c r="U138" s="6">
        <v>48214</v>
      </c>
      <c r="V138" s="8">
        <v>64.452967096774188</v>
      </c>
      <c r="W138" s="8">
        <v>57.525982580645163</v>
      </c>
      <c r="X138" s="7">
        <f t="shared" si="6"/>
        <v>60.989474838709675</v>
      </c>
      <c r="Y138" s="7"/>
      <c r="AD138" s="4">
        <v>47484</v>
      </c>
      <c r="AE138" s="1">
        <v>59.7432250976562</v>
      </c>
      <c r="AF138" s="1">
        <v>54.987770080566399</v>
      </c>
      <c r="AG138" s="1">
        <v>57.98997</v>
      </c>
      <c r="AH138" s="1">
        <v>43.796869999999998</v>
      </c>
      <c r="AJ138">
        <v>2030</v>
      </c>
      <c r="AK138" s="4">
        <v>47484</v>
      </c>
      <c r="AL138" s="5">
        <v>57.646734176143489</v>
      </c>
      <c r="AM138" s="5">
        <v>51.732796881720432</v>
      </c>
      <c r="AN138" s="1">
        <v>54.689765528931957</v>
      </c>
    </row>
    <row r="139" spans="20:40" x14ac:dyDescent="0.25">
      <c r="T139">
        <f t="shared" si="5"/>
        <v>2032</v>
      </c>
      <c r="U139" s="6">
        <v>48245</v>
      </c>
      <c r="V139" s="8">
        <v>57.360752758620698</v>
      </c>
      <c r="W139" s="8">
        <v>58.267809655172414</v>
      </c>
      <c r="X139" s="7">
        <f t="shared" si="6"/>
        <v>57.814281206896553</v>
      </c>
      <c r="Y139" s="7"/>
      <c r="AD139" s="4">
        <v>47515</v>
      </c>
      <c r="AE139" s="1">
        <v>59.566001892089801</v>
      </c>
      <c r="AF139" s="1">
        <v>56.383991241455099</v>
      </c>
      <c r="AG139" s="1">
        <v>57.995249999999999</v>
      </c>
      <c r="AH139" s="1">
        <v>45.68703</v>
      </c>
      <c r="AJ139">
        <v>2030</v>
      </c>
      <c r="AK139" s="4">
        <v>47515</v>
      </c>
      <c r="AL139" s="5">
        <v>58.202283041817786</v>
      </c>
      <c r="AM139" s="5">
        <v>52.720298571428565</v>
      </c>
      <c r="AN139" s="1">
        <v>55.461290806623175</v>
      </c>
    </row>
    <row r="140" spans="20:40" x14ac:dyDescent="0.25">
      <c r="T140">
        <f t="shared" si="5"/>
        <v>2032</v>
      </c>
      <c r="U140" s="6">
        <v>48274</v>
      </c>
      <c r="V140" s="8">
        <v>49.502893243606998</v>
      </c>
      <c r="W140" s="8">
        <v>40.062479421265138</v>
      </c>
      <c r="X140" s="7">
        <f t="shared" si="6"/>
        <v>44.782686332436072</v>
      </c>
      <c r="Y140" s="7"/>
      <c r="AD140" s="4">
        <v>47543</v>
      </c>
      <c r="AE140" s="1">
        <v>56.7086181640625</v>
      </c>
      <c r="AF140" s="1">
        <v>53.304729461669901</v>
      </c>
      <c r="AG140" s="1">
        <v>49.582810000000002</v>
      </c>
      <c r="AH140" s="1">
        <v>40.359050000000003</v>
      </c>
      <c r="AJ140">
        <v>2030</v>
      </c>
      <c r="AK140" s="4">
        <v>47543</v>
      </c>
      <c r="AL140" s="5">
        <v>55.210540632861452</v>
      </c>
      <c r="AM140" s="5">
        <v>45.52336246298789</v>
      </c>
      <c r="AN140" s="1">
        <v>50.366951547924671</v>
      </c>
    </row>
    <row r="141" spans="20:40" x14ac:dyDescent="0.25">
      <c r="T141">
        <f t="shared" si="5"/>
        <v>2032</v>
      </c>
      <c r="U141" s="6">
        <v>48305</v>
      </c>
      <c r="V141" s="8">
        <v>38.515438222222222</v>
      </c>
      <c r="W141" s="8">
        <v>27.391033555555552</v>
      </c>
      <c r="X141" s="7">
        <f t="shared" si="6"/>
        <v>32.953235888888884</v>
      </c>
      <c r="Y141" s="7"/>
      <c r="AD141" s="4">
        <v>47574</v>
      </c>
      <c r="AE141" s="1">
        <v>54.626529693603501</v>
      </c>
      <c r="AF141" s="1">
        <v>51.634048461914098</v>
      </c>
      <c r="AG141" s="1">
        <v>46.740830000000003</v>
      </c>
      <c r="AH141" s="1">
        <v>38.396949999999997</v>
      </c>
      <c r="AJ141">
        <v>2030</v>
      </c>
      <c r="AK141" s="4">
        <v>47574</v>
      </c>
      <c r="AL141" s="5">
        <v>53.363037618001314</v>
      </c>
      <c r="AM141" s="5">
        <v>43.217858444444445</v>
      </c>
      <c r="AN141" s="1">
        <v>48.29044803122288</v>
      </c>
    </row>
    <row r="142" spans="20:40" x14ac:dyDescent="0.25">
      <c r="T142">
        <f t="shared" si="5"/>
        <v>2032</v>
      </c>
      <c r="U142" s="6">
        <v>48335</v>
      </c>
      <c r="V142" s="8">
        <v>32.900041182795704</v>
      </c>
      <c r="W142" s="8">
        <v>12.016604301075269</v>
      </c>
      <c r="X142" s="7">
        <f t="shared" si="6"/>
        <v>22.458322741935486</v>
      </c>
      <c r="Y142" s="7"/>
      <c r="AD142" s="4">
        <v>47604</v>
      </c>
      <c r="AE142" s="1">
        <v>55.924968719482401</v>
      </c>
      <c r="AF142" s="1">
        <v>52.6157035827637</v>
      </c>
      <c r="AG142" s="1">
        <v>42.115259999999999</v>
      </c>
      <c r="AH142" s="1">
        <v>34.220489999999998</v>
      </c>
      <c r="AJ142">
        <v>2030</v>
      </c>
      <c r="AK142" s="4">
        <v>47604</v>
      </c>
      <c r="AL142" s="5">
        <v>54.466045379638672</v>
      </c>
      <c r="AM142" s="5">
        <v>38.634769999999996</v>
      </c>
      <c r="AN142" s="1">
        <v>46.550407689819338</v>
      </c>
    </row>
    <row r="143" spans="20:40" x14ac:dyDescent="0.25">
      <c r="T143">
        <f t="shared" si="5"/>
        <v>2032</v>
      </c>
      <c r="U143" s="6">
        <v>48366</v>
      </c>
      <c r="V143" s="8">
        <v>52.478442666666666</v>
      </c>
      <c r="W143" s="8">
        <v>28.584828666666667</v>
      </c>
      <c r="X143" s="7">
        <f t="shared" si="6"/>
        <v>40.531635666666666</v>
      </c>
      <c r="Y143" s="7"/>
      <c r="AD143" s="4">
        <v>47635</v>
      </c>
      <c r="AE143" s="1">
        <v>58.993907928466797</v>
      </c>
      <c r="AF143" s="1">
        <v>55.5348091125488</v>
      </c>
      <c r="AG143" s="1">
        <v>40.734687805175803</v>
      </c>
      <c r="AH143" s="1">
        <v>25.887628555297798</v>
      </c>
      <c r="AJ143">
        <v>2030</v>
      </c>
      <c r="AK143" s="4">
        <v>47635</v>
      </c>
      <c r="AL143" s="5">
        <v>57.456530676947686</v>
      </c>
      <c r="AM143" s="5">
        <v>34.135994805230027</v>
      </c>
      <c r="AN143" s="1">
        <v>45.796262741088853</v>
      </c>
    </row>
    <row r="144" spans="20:40" x14ac:dyDescent="0.25">
      <c r="T144">
        <f t="shared" si="5"/>
        <v>2032</v>
      </c>
      <c r="U144" s="6">
        <v>48396</v>
      </c>
      <c r="V144" s="8">
        <v>124.64507645161291</v>
      </c>
      <c r="W144" s="8">
        <v>91.468988387096772</v>
      </c>
      <c r="X144" s="7">
        <f t="shared" si="6"/>
        <v>108.05703241935484</v>
      </c>
      <c r="Y144" s="7"/>
      <c r="AD144" s="4">
        <v>47665</v>
      </c>
      <c r="AE144" s="1">
        <v>79.54616</v>
      </c>
      <c r="AF144" s="1">
        <v>59.728900000000003</v>
      </c>
      <c r="AG144" s="1">
        <v>66.027360000000002</v>
      </c>
      <c r="AH144" s="1">
        <v>45.049280000000003</v>
      </c>
      <c r="AJ144">
        <v>2030</v>
      </c>
      <c r="AK144" s="4">
        <v>47665</v>
      </c>
      <c r="AL144" s="5">
        <v>70.809518494623646</v>
      </c>
      <c r="AM144" s="5">
        <v>56.778959139784945</v>
      </c>
      <c r="AN144" s="1">
        <v>63.794238817204295</v>
      </c>
    </row>
    <row r="145" spans="20:40" x14ac:dyDescent="0.25">
      <c r="T145">
        <f t="shared" si="5"/>
        <v>2032</v>
      </c>
      <c r="U145" s="6">
        <v>48427</v>
      </c>
      <c r="V145" s="8">
        <v>148.31126387096774</v>
      </c>
      <c r="W145" s="8">
        <v>123.38523784946236</v>
      </c>
      <c r="X145" s="7">
        <f t="shared" si="6"/>
        <v>135.84825086021505</v>
      </c>
      <c r="Y145" s="7"/>
      <c r="AD145" s="4">
        <v>47696</v>
      </c>
      <c r="AE145" s="1">
        <v>82.602459999999994</v>
      </c>
      <c r="AF145" s="1">
        <v>64.459199999999996</v>
      </c>
      <c r="AG145" s="1">
        <v>76.492769999999993</v>
      </c>
      <c r="AH145" s="1">
        <v>55.007219999999997</v>
      </c>
      <c r="AJ145">
        <v>2030</v>
      </c>
      <c r="AK145" s="4">
        <v>47696</v>
      </c>
      <c r="AL145" s="5">
        <v>74.993996129032254</v>
      </c>
      <c r="AM145" s="5">
        <v>67.482700645161287</v>
      </c>
      <c r="AN145" s="1">
        <v>71.238348387096778</v>
      </c>
    </row>
    <row r="146" spans="20:40" x14ac:dyDescent="0.25">
      <c r="T146">
        <f t="shared" si="5"/>
        <v>2032</v>
      </c>
      <c r="U146" s="6">
        <v>48458</v>
      </c>
      <c r="V146" s="8">
        <v>77.069287777777774</v>
      </c>
      <c r="W146" s="8">
        <v>50.512588888888892</v>
      </c>
      <c r="X146" s="7">
        <f t="shared" si="6"/>
        <v>63.79093833333333</v>
      </c>
      <c r="Y146" s="7"/>
      <c r="AD146" s="4">
        <v>47727</v>
      </c>
      <c r="AE146" s="1">
        <v>76.461560000000006</v>
      </c>
      <c r="AF146" s="1">
        <v>61.133369999999999</v>
      </c>
      <c r="AG146" s="1">
        <v>74.768069999999994</v>
      </c>
      <c r="AH146" s="1">
        <v>55.980960000000003</v>
      </c>
      <c r="AJ146">
        <v>2030</v>
      </c>
      <c r="AK146" s="4">
        <v>47727</v>
      </c>
      <c r="AL146" s="5">
        <v>69.308404666666675</v>
      </c>
      <c r="AM146" s="5">
        <v>66.000752000000006</v>
      </c>
      <c r="AN146" s="1">
        <v>67.654578333333347</v>
      </c>
    </row>
    <row r="147" spans="20:40" x14ac:dyDescent="0.25">
      <c r="T147">
        <f t="shared" si="5"/>
        <v>2032</v>
      </c>
      <c r="U147" s="6">
        <v>48488</v>
      </c>
      <c r="V147" s="8">
        <v>61.363029032258062</v>
      </c>
      <c r="W147" s="8">
        <v>52.489608817204299</v>
      </c>
      <c r="X147" s="7">
        <f t="shared" si="6"/>
        <v>56.926318924731177</v>
      </c>
      <c r="Y147" s="7"/>
      <c r="AD147" s="4">
        <v>47757</v>
      </c>
      <c r="AE147" s="1">
        <v>62.457763671875</v>
      </c>
      <c r="AF147" s="1">
        <v>56.331211090087898</v>
      </c>
      <c r="AG147" s="1">
        <v>57.226325988769503</v>
      </c>
      <c r="AH147" s="1">
        <v>45.645298004150398</v>
      </c>
      <c r="AJ147">
        <v>2030</v>
      </c>
      <c r="AK147" s="4">
        <v>47757</v>
      </c>
      <c r="AL147" s="5">
        <v>59.888564202093313</v>
      </c>
      <c r="AM147" s="5">
        <v>52.369765866187294</v>
      </c>
      <c r="AN147" s="1">
        <v>56.1291650341403</v>
      </c>
    </row>
    <row r="148" spans="20:40" x14ac:dyDescent="0.25">
      <c r="T148">
        <f t="shared" si="5"/>
        <v>2032</v>
      </c>
      <c r="U148" s="6">
        <v>48519</v>
      </c>
      <c r="V148" s="8">
        <v>62.611180499306521</v>
      </c>
      <c r="W148" s="8">
        <v>55.000825603328707</v>
      </c>
      <c r="X148" s="7">
        <f t="shared" si="6"/>
        <v>58.806003051317617</v>
      </c>
      <c r="Y148" s="7"/>
      <c r="AD148" s="4">
        <v>47788</v>
      </c>
      <c r="AE148" s="1">
        <v>59.024787902832003</v>
      </c>
      <c r="AF148" s="1">
        <v>54.645008087158203</v>
      </c>
      <c r="AG148" s="1">
        <v>53.063968658447301</v>
      </c>
      <c r="AH148" s="1">
        <v>43.1855659484863</v>
      </c>
      <c r="AJ148">
        <v>2030</v>
      </c>
      <c r="AK148" s="4">
        <v>47788</v>
      </c>
      <c r="AL148" s="5">
        <v>57.074844323315652</v>
      </c>
      <c r="AM148" s="5">
        <v>48.665955801446636</v>
      </c>
      <c r="AN148" s="1">
        <v>52.870400062381144</v>
      </c>
    </row>
    <row r="149" spans="20:40" x14ac:dyDescent="0.25">
      <c r="T149">
        <f t="shared" si="5"/>
        <v>2032</v>
      </c>
      <c r="U149" s="6">
        <v>48549</v>
      </c>
      <c r="V149" s="8">
        <v>66.680359247311827</v>
      </c>
      <c r="W149" s="8">
        <v>65.184431935483886</v>
      </c>
      <c r="X149" s="7">
        <f t="shared" si="6"/>
        <v>65.932395591397864</v>
      </c>
      <c r="Y149" s="7"/>
      <c r="AD149" s="4">
        <v>47818</v>
      </c>
      <c r="AE149" s="1">
        <v>62.626960754394503</v>
      </c>
      <c r="AF149" s="1">
        <v>58.0870361328125</v>
      </c>
      <c r="AG149" s="1">
        <v>58.809009552002003</v>
      </c>
      <c r="AH149" s="1">
        <v>48.309013366699197</v>
      </c>
      <c r="AJ149">
        <v>2030</v>
      </c>
      <c r="AK149" s="4">
        <v>47818</v>
      </c>
      <c r="AL149" s="5">
        <v>60.527855821835082</v>
      </c>
      <c r="AM149" s="5">
        <v>53.954172606109303</v>
      </c>
      <c r="AN149" s="1">
        <v>57.241014213972193</v>
      </c>
    </row>
    <row r="150" spans="20:40" x14ac:dyDescent="0.25">
      <c r="T150">
        <f t="shared" si="5"/>
        <v>2033</v>
      </c>
      <c r="U150" s="6">
        <v>48580</v>
      </c>
      <c r="V150" s="8">
        <v>67.89397043010753</v>
      </c>
      <c r="W150" s="8">
        <v>59.533380000000001</v>
      </c>
      <c r="X150" s="7">
        <f t="shared" si="6"/>
        <v>63.713675215053769</v>
      </c>
      <c r="Y150" s="7"/>
      <c r="AD150" s="4">
        <v>47849</v>
      </c>
      <c r="AE150" s="1">
        <v>65.389808654785199</v>
      </c>
      <c r="AF150" s="1">
        <v>59.782073974609403</v>
      </c>
      <c r="AG150" s="1">
        <v>62.41771</v>
      </c>
      <c r="AH150" s="1">
        <v>47.634439999999998</v>
      </c>
      <c r="AJ150">
        <v>2031</v>
      </c>
      <c r="AK150" s="4">
        <v>47849</v>
      </c>
      <c r="AL150" s="5">
        <v>62.917581537718455</v>
      </c>
      <c r="AM150" s="5">
        <v>55.900354408602148</v>
      </c>
      <c r="AN150" s="1">
        <v>59.408967973160301</v>
      </c>
    </row>
    <row r="151" spans="20:40" x14ac:dyDescent="0.25">
      <c r="T151">
        <f t="shared" si="5"/>
        <v>2033</v>
      </c>
      <c r="U151" s="6">
        <v>48611</v>
      </c>
      <c r="V151" s="8">
        <v>61.201501428571433</v>
      </c>
      <c r="W151" s="8">
        <v>62.306092857142858</v>
      </c>
      <c r="X151" s="7">
        <f t="shared" si="6"/>
        <v>61.753797142857145</v>
      </c>
      <c r="Y151" s="7"/>
      <c r="AD151" s="4">
        <v>47880</v>
      </c>
      <c r="AE151" s="1">
        <v>65.072135925292997</v>
      </c>
      <c r="AF151" s="1">
        <v>61.2540283203125</v>
      </c>
      <c r="AG151" s="1">
        <v>62.2121</v>
      </c>
      <c r="AH151" s="1">
        <v>49.687759399414098</v>
      </c>
      <c r="AJ151">
        <v>2031</v>
      </c>
      <c r="AK151" s="4">
        <v>47880</v>
      </c>
      <c r="AL151" s="5">
        <v>63.435804094587063</v>
      </c>
      <c r="AM151" s="5">
        <v>56.844525456891759</v>
      </c>
      <c r="AN151" s="1">
        <v>60.140164775739407</v>
      </c>
    </row>
    <row r="152" spans="20:40" x14ac:dyDescent="0.25">
      <c r="T152">
        <f t="shared" si="5"/>
        <v>2033</v>
      </c>
      <c r="U152" s="6">
        <v>48639</v>
      </c>
      <c r="V152" s="8">
        <v>48.230291520861371</v>
      </c>
      <c r="W152" s="8">
        <v>41.814473391655447</v>
      </c>
      <c r="X152" s="7">
        <f t="shared" si="6"/>
        <v>45.022382456258413</v>
      </c>
      <c r="Y152" s="7"/>
      <c r="AD152" s="4">
        <v>47908</v>
      </c>
      <c r="AE152" s="1">
        <v>61.188713073730497</v>
      </c>
      <c r="AF152" s="1">
        <v>57.403797149658203</v>
      </c>
      <c r="AG152" s="1">
        <v>53.502220000000001</v>
      </c>
      <c r="AH152" s="1">
        <v>43.3626</v>
      </c>
      <c r="AJ152">
        <v>2031</v>
      </c>
      <c r="AK152" s="4">
        <v>47908</v>
      </c>
      <c r="AL152" s="5">
        <v>59.522942539179162</v>
      </c>
      <c r="AM152" s="5">
        <v>49.039695450874831</v>
      </c>
      <c r="AN152" s="1">
        <v>54.281318995026993</v>
      </c>
    </row>
    <row r="153" spans="20:40" x14ac:dyDescent="0.25">
      <c r="T153">
        <f t="shared" si="5"/>
        <v>2033</v>
      </c>
      <c r="U153" s="6">
        <v>48670</v>
      </c>
      <c r="V153" s="8">
        <v>35.320760888888891</v>
      </c>
      <c r="W153" s="8">
        <v>20.553252444444443</v>
      </c>
      <c r="X153" s="7">
        <f t="shared" si="6"/>
        <v>27.937006666666669</v>
      </c>
      <c r="Y153" s="7"/>
      <c r="AD153" s="4">
        <v>47939</v>
      </c>
      <c r="AE153" s="1">
        <v>58.277515411377003</v>
      </c>
      <c r="AF153" s="1">
        <v>55.091796875</v>
      </c>
      <c r="AG153" s="1">
        <v>49.423920000000003</v>
      </c>
      <c r="AH153" s="1">
        <v>40.514180000000003</v>
      </c>
      <c r="AJ153">
        <v>2031</v>
      </c>
      <c r="AK153" s="4">
        <v>47939</v>
      </c>
      <c r="AL153" s="5">
        <v>56.932434251573383</v>
      </c>
      <c r="AM153" s="5">
        <v>45.662029777777775</v>
      </c>
      <c r="AN153" s="1">
        <v>51.297232014675579</v>
      </c>
    </row>
    <row r="154" spans="20:40" x14ac:dyDescent="0.25">
      <c r="T154">
        <f t="shared" si="5"/>
        <v>2033</v>
      </c>
      <c r="U154" s="6">
        <v>48700</v>
      </c>
      <c r="V154" s="8">
        <v>33.89270419354839</v>
      </c>
      <c r="W154" s="8">
        <v>11.903861935483871</v>
      </c>
      <c r="X154" s="7">
        <f t="shared" si="6"/>
        <v>22.898283064516129</v>
      </c>
      <c r="Y154" s="7"/>
      <c r="AD154" s="4">
        <v>47969</v>
      </c>
      <c r="AE154" s="1">
        <v>60.43408203125</v>
      </c>
      <c r="AF154" s="1">
        <v>57.904651641845703</v>
      </c>
      <c r="AG154" s="1">
        <v>44.319270000000003</v>
      </c>
      <c r="AH154" s="1">
        <v>36.057949999999998</v>
      </c>
      <c r="AJ154">
        <v>2031</v>
      </c>
      <c r="AK154" s="4">
        <v>47969</v>
      </c>
      <c r="AL154" s="5">
        <v>59.318956805813698</v>
      </c>
      <c r="AM154" s="5">
        <v>40.677182688172046</v>
      </c>
      <c r="AN154" s="1">
        <v>49.998069746992869</v>
      </c>
    </row>
    <row r="155" spans="20:40" x14ac:dyDescent="0.25">
      <c r="T155">
        <f t="shared" si="5"/>
        <v>2033</v>
      </c>
      <c r="U155" s="6">
        <v>48731</v>
      </c>
      <c r="V155" s="8">
        <v>52.187786444444441</v>
      </c>
      <c r="W155" s="8">
        <v>27.153261555555556</v>
      </c>
      <c r="X155" s="7">
        <f t="shared" si="6"/>
        <v>39.670524</v>
      </c>
      <c r="Y155" s="7"/>
      <c r="AD155" s="4">
        <v>48000</v>
      </c>
      <c r="AE155" s="1">
        <v>63.592964172363303</v>
      </c>
      <c r="AF155" s="1">
        <v>59.616817474365199</v>
      </c>
      <c r="AG155" s="1">
        <v>44.052482604980497</v>
      </c>
      <c r="AH155" s="1">
        <v>28.093879699706999</v>
      </c>
      <c r="AJ155">
        <v>2031</v>
      </c>
      <c r="AK155" s="4">
        <v>48000</v>
      </c>
      <c r="AL155" s="5">
        <v>61.825787862141922</v>
      </c>
      <c r="AM155" s="5">
        <v>36.959770202636719</v>
      </c>
      <c r="AN155" s="1">
        <v>49.392779032389321</v>
      </c>
    </row>
    <row r="156" spans="20:40" x14ac:dyDescent="0.25">
      <c r="T156">
        <f t="shared" si="5"/>
        <v>2033</v>
      </c>
      <c r="U156" s="6">
        <v>48761</v>
      </c>
      <c r="V156" s="8">
        <v>117.51638354838711</v>
      </c>
      <c r="W156" s="8">
        <v>85.2462970967742</v>
      </c>
      <c r="X156" s="7">
        <f t="shared" si="6"/>
        <v>101.38134032258066</v>
      </c>
      <c r="Y156" s="7"/>
      <c r="AD156" s="4">
        <v>48030</v>
      </c>
      <c r="AE156" s="1">
        <v>83.861400000000003</v>
      </c>
      <c r="AF156" s="1">
        <v>63.575360000000003</v>
      </c>
      <c r="AG156" s="1">
        <v>69.152659999999997</v>
      </c>
      <c r="AH156" s="1">
        <v>47.359969999999997</v>
      </c>
      <c r="AJ156">
        <v>2031</v>
      </c>
      <c r="AK156" s="4">
        <v>48030</v>
      </c>
      <c r="AL156" s="5">
        <v>74.918092043010759</v>
      </c>
      <c r="AM156" s="5">
        <v>59.545129999999993</v>
      </c>
      <c r="AN156" s="1">
        <v>67.231611021505373</v>
      </c>
    </row>
    <row r="157" spans="20:40" x14ac:dyDescent="0.25">
      <c r="T157">
        <f t="shared" si="5"/>
        <v>2033</v>
      </c>
      <c r="U157" s="6">
        <v>48792</v>
      </c>
      <c r="V157" s="8">
        <v>142.02581290322581</v>
      </c>
      <c r="W157" s="8">
        <v>117.53089774193548</v>
      </c>
      <c r="X157" s="7">
        <f t="shared" si="6"/>
        <v>129.77835532258064</v>
      </c>
      <c r="Y157" s="7"/>
      <c r="AD157" s="4">
        <v>48061</v>
      </c>
      <c r="AE157" s="1">
        <v>86.041079999999994</v>
      </c>
      <c r="AF157" s="1">
        <v>68.438010000000006</v>
      </c>
      <c r="AG157" s="1">
        <v>78.997550000000004</v>
      </c>
      <c r="AH157" s="1">
        <v>57.951520000000002</v>
      </c>
      <c r="AJ157">
        <v>2031</v>
      </c>
      <c r="AK157" s="4">
        <v>48061</v>
      </c>
      <c r="AL157" s="5">
        <v>78.280586774193551</v>
      </c>
      <c r="AM157" s="5">
        <v>69.719192688172058</v>
      </c>
      <c r="AN157" s="1">
        <v>73.999889731182805</v>
      </c>
    </row>
    <row r="158" spans="20:40" x14ac:dyDescent="0.25">
      <c r="T158">
        <f t="shared" si="5"/>
        <v>2033</v>
      </c>
      <c r="U158" s="6">
        <v>48823</v>
      </c>
      <c r="V158" s="8">
        <v>78.265845555555572</v>
      </c>
      <c r="W158" s="8">
        <v>47.674192222222224</v>
      </c>
      <c r="X158" s="7">
        <f t="shared" si="6"/>
        <v>62.970018888888902</v>
      </c>
      <c r="Y158" s="7"/>
      <c r="AD158" s="4">
        <v>48092</v>
      </c>
      <c r="AE158" s="1">
        <v>78.202809999999999</v>
      </c>
      <c r="AF158" s="1">
        <v>61.966180000000001</v>
      </c>
      <c r="AG158" s="1">
        <v>77.259609999999995</v>
      </c>
      <c r="AH158" s="1">
        <v>57.291919999999998</v>
      </c>
      <c r="AJ158">
        <v>2031</v>
      </c>
      <c r="AK158" s="4">
        <v>48092</v>
      </c>
      <c r="AL158" s="5">
        <v>70.986530000000002</v>
      </c>
      <c r="AM158" s="5">
        <v>68.38508111111112</v>
      </c>
      <c r="AN158" s="1">
        <v>69.685805555555561</v>
      </c>
    </row>
    <row r="159" spans="20:40" x14ac:dyDescent="0.25">
      <c r="T159">
        <f t="shared" si="5"/>
        <v>2033</v>
      </c>
      <c r="U159" s="6">
        <v>48853</v>
      </c>
      <c r="V159" s="8">
        <v>66.25103838709677</v>
      </c>
      <c r="W159" s="8">
        <v>58.744069677419361</v>
      </c>
      <c r="X159" s="7">
        <f t="shared" si="6"/>
        <v>62.497554032258066</v>
      </c>
      <c r="Y159" s="7"/>
      <c r="AD159" s="4">
        <v>48122</v>
      </c>
      <c r="AE159" s="1">
        <v>63.807334899902401</v>
      </c>
      <c r="AF159" s="1">
        <v>57.160579681396499</v>
      </c>
      <c r="AG159" s="1">
        <v>59.406772613525398</v>
      </c>
      <c r="AH159" s="1">
        <v>46.699947357177699</v>
      </c>
      <c r="AJ159">
        <v>2031</v>
      </c>
      <c r="AK159" s="4">
        <v>48122</v>
      </c>
      <c r="AL159" s="5">
        <v>61.019985937303154</v>
      </c>
      <c r="AM159" s="5">
        <v>54.078103957637651</v>
      </c>
      <c r="AN159" s="1">
        <v>57.549044947470406</v>
      </c>
    </row>
    <row r="160" spans="20:40" x14ac:dyDescent="0.25">
      <c r="T160">
        <f t="shared" si="5"/>
        <v>2033</v>
      </c>
      <c r="U160" s="6">
        <v>48884</v>
      </c>
      <c r="V160" s="8">
        <v>64.392545076282943</v>
      </c>
      <c r="W160" s="8">
        <v>59.31632162274618</v>
      </c>
      <c r="X160" s="7">
        <f t="shared" si="6"/>
        <v>61.854433349514565</v>
      </c>
      <c r="Y160" s="7"/>
      <c r="AD160" s="4">
        <v>48153</v>
      </c>
      <c r="AE160" s="1">
        <v>62.923248291015597</v>
      </c>
      <c r="AF160" s="1">
        <v>57.707290649414098</v>
      </c>
      <c r="AG160" s="1">
        <v>56.001598358154297</v>
      </c>
      <c r="AH160" s="1">
        <v>45.374019622802699</v>
      </c>
      <c r="AJ160">
        <v>2031</v>
      </c>
      <c r="AK160" s="4">
        <v>48153</v>
      </c>
      <c r="AL160" s="5">
        <v>60.485276411376617</v>
      </c>
      <c r="AM160" s="5">
        <v>51.034200253003831</v>
      </c>
      <c r="AN160" s="1">
        <v>55.759738332190224</v>
      </c>
    </row>
    <row r="161" spans="20:40" x14ac:dyDescent="0.25">
      <c r="T161">
        <f t="shared" si="5"/>
        <v>2033</v>
      </c>
      <c r="U161" s="6">
        <v>48914</v>
      </c>
      <c r="V161" s="8">
        <v>69.409973655913973</v>
      </c>
      <c r="W161" s="8">
        <v>66.806365483870962</v>
      </c>
      <c r="X161" s="7">
        <f t="shared" si="6"/>
        <v>68.108169569892468</v>
      </c>
      <c r="Y161" s="7"/>
      <c r="AD161" s="4">
        <v>48183</v>
      </c>
      <c r="AE161" s="1">
        <v>66.225234985351605</v>
      </c>
      <c r="AF161" s="1">
        <v>61.745986938476598</v>
      </c>
      <c r="AG161" s="1">
        <v>62.116413116455099</v>
      </c>
      <c r="AH161" s="1">
        <v>50.7272338867188</v>
      </c>
      <c r="AJ161">
        <v>2031</v>
      </c>
      <c r="AK161" s="4">
        <v>48183</v>
      </c>
      <c r="AL161" s="5">
        <v>64.250512728127148</v>
      </c>
      <c r="AM161" s="5">
        <v>57.095377111947691</v>
      </c>
      <c r="AN161" s="1">
        <v>60.672944920037423</v>
      </c>
    </row>
    <row r="162" spans="20:40" x14ac:dyDescent="0.25">
      <c r="T162">
        <f t="shared" si="5"/>
        <v>2034</v>
      </c>
      <c r="U162" s="6">
        <v>48945</v>
      </c>
      <c r="V162" s="8">
        <v>69.590678602150533</v>
      </c>
      <c r="W162" s="8">
        <v>60.368289892473115</v>
      </c>
      <c r="X162" s="7">
        <f t="shared" si="6"/>
        <v>64.979484247311831</v>
      </c>
      <c r="Y162" s="7"/>
      <c r="AD162" s="4">
        <v>48214</v>
      </c>
      <c r="AE162" s="1">
        <v>68.591789245605497</v>
      </c>
      <c r="AF162" s="1">
        <v>63.034904479980497</v>
      </c>
      <c r="AG162" s="1">
        <v>64.371470000000002</v>
      </c>
      <c r="AH162" s="1">
        <v>49.30283</v>
      </c>
      <c r="AJ162">
        <v>2032</v>
      </c>
      <c r="AK162" s="4">
        <v>48214</v>
      </c>
      <c r="AL162" s="5">
        <v>66.141979832803074</v>
      </c>
      <c r="AM162" s="5">
        <v>57.728306129032255</v>
      </c>
      <c r="AN162" s="1">
        <v>61.935142980917661</v>
      </c>
    </row>
    <row r="163" spans="20:40" x14ac:dyDescent="0.25">
      <c r="T163">
        <f t="shared" si="5"/>
        <v>2034</v>
      </c>
      <c r="U163" s="6">
        <v>48976</v>
      </c>
      <c r="V163" s="8">
        <v>61.548807142857143</v>
      </c>
      <c r="W163" s="8">
        <v>62.69520714285715</v>
      </c>
      <c r="X163" s="7">
        <f t="shared" si="6"/>
        <v>62.122007142857143</v>
      </c>
      <c r="Y163" s="7"/>
      <c r="AD163" s="4">
        <v>48245</v>
      </c>
      <c r="AE163" s="1">
        <v>68.452987670898395</v>
      </c>
      <c r="AF163" s="1">
        <v>64.012268066406193</v>
      </c>
      <c r="AG163" s="1">
        <v>64.146119999999996</v>
      </c>
      <c r="AH163" s="1">
        <v>51.660312652587898</v>
      </c>
      <c r="AJ163">
        <v>2032</v>
      </c>
      <c r="AK163" s="4">
        <v>48245</v>
      </c>
      <c r="AL163" s="5">
        <v>66.462320261988083</v>
      </c>
      <c r="AM163" s="5">
        <v>58.549033947711813</v>
      </c>
      <c r="AN163" s="1">
        <v>62.505677104849951</v>
      </c>
    </row>
    <row r="164" spans="20:40" x14ac:dyDescent="0.25">
      <c r="T164">
        <f t="shared" si="5"/>
        <v>2034</v>
      </c>
      <c r="U164" s="6">
        <v>49004</v>
      </c>
      <c r="V164" s="8">
        <v>50.393031857335131</v>
      </c>
      <c r="W164" s="8">
        <v>41.789992489905785</v>
      </c>
      <c r="X164" s="7">
        <f t="shared" si="6"/>
        <v>46.091512173620458</v>
      </c>
      <c r="Y164" s="7"/>
      <c r="AD164" s="4">
        <v>48274</v>
      </c>
      <c r="AE164" s="1">
        <v>66.289245605468807</v>
      </c>
      <c r="AF164" s="1">
        <v>62.549877166747997</v>
      </c>
      <c r="AG164" s="1">
        <v>56.706330000000001</v>
      </c>
      <c r="AH164" s="1">
        <v>45.92</v>
      </c>
      <c r="AJ164">
        <v>2032</v>
      </c>
      <c r="AK164" s="4">
        <v>48274</v>
      </c>
      <c r="AL164" s="5">
        <v>64.724045626408014</v>
      </c>
      <c r="AM164" s="5">
        <v>52.191459703903092</v>
      </c>
      <c r="AN164" s="1">
        <v>58.457752665155553</v>
      </c>
    </row>
    <row r="165" spans="20:40" x14ac:dyDescent="0.25">
      <c r="T165">
        <f t="shared" si="5"/>
        <v>2034</v>
      </c>
      <c r="U165" s="6">
        <v>49035</v>
      </c>
      <c r="V165" s="8">
        <v>35.810847777777781</v>
      </c>
      <c r="W165" s="8">
        <v>20.363928888888889</v>
      </c>
      <c r="X165" s="7">
        <f t="shared" si="6"/>
        <v>28.087388333333337</v>
      </c>
      <c r="Y165" s="7"/>
      <c r="AD165" s="4">
        <v>48305</v>
      </c>
      <c r="AE165" s="1">
        <v>64.426132202148395</v>
      </c>
      <c r="AF165" s="1">
        <v>61.503299713134801</v>
      </c>
      <c r="AG165" s="1">
        <v>55.658430000000003</v>
      </c>
      <c r="AH165" s="1">
        <v>45.159399999999998</v>
      </c>
      <c r="AJ165">
        <v>2032</v>
      </c>
      <c r="AK165" s="4">
        <v>48305</v>
      </c>
      <c r="AL165" s="5">
        <v>63.192047373453768</v>
      </c>
      <c r="AM165" s="5">
        <v>51.225506222222215</v>
      </c>
      <c r="AN165" s="1">
        <v>57.208776797837992</v>
      </c>
    </row>
    <row r="166" spans="20:40" x14ac:dyDescent="0.25">
      <c r="T166">
        <f t="shared" si="5"/>
        <v>2034</v>
      </c>
      <c r="U166" s="6">
        <v>49065</v>
      </c>
      <c r="V166" s="8">
        <v>35.487104731182797</v>
      </c>
      <c r="W166" s="8">
        <v>12.486355913978494</v>
      </c>
      <c r="X166" s="7">
        <f t="shared" si="6"/>
        <v>23.986730322580645</v>
      </c>
      <c r="Y166" s="7"/>
      <c r="AD166" s="4">
        <v>48335</v>
      </c>
      <c r="AE166" s="1">
        <v>63.016868591308601</v>
      </c>
      <c r="AF166" s="1">
        <v>60.388973236083999</v>
      </c>
      <c r="AG166" s="1">
        <v>46.302590000000002</v>
      </c>
      <c r="AH166" s="1">
        <v>38.558990000000001</v>
      </c>
      <c r="AJ166">
        <v>2032</v>
      </c>
      <c r="AK166" s="4">
        <v>48335</v>
      </c>
      <c r="AL166" s="5">
        <v>61.801820201258515</v>
      </c>
      <c r="AM166" s="5">
        <v>42.722215806451615</v>
      </c>
      <c r="AN166" s="1">
        <v>52.262018003855061</v>
      </c>
    </row>
    <row r="167" spans="20:40" x14ac:dyDescent="0.25">
      <c r="T167">
        <f t="shared" si="5"/>
        <v>2034</v>
      </c>
      <c r="U167" s="6">
        <v>49096</v>
      </c>
      <c r="V167" s="8">
        <v>53.745603333333335</v>
      </c>
      <c r="W167" s="8">
        <v>27.784058222222221</v>
      </c>
      <c r="X167" s="7">
        <f t="shared" si="6"/>
        <v>40.764830777777775</v>
      </c>
      <c r="Y167" s="7"/>
      <c r="AD167" s="4">
        <v>48366</v>
      </c>
      <c r="AE167" s="1">
        <v>68.175819396972599</v>
      </c>
      <c r="AF167" s="1">
        <v>63.640357971191399</v>
      </c>
      <c r="AG167" s="1">
        <v>47.719749450683601</v>
      </c>
      <c r="AH167" s="1">
        <v>30.089723587036101</v>
      </c>
      <c r="AJ167">
        <v>2032</v>
      </c>
      <c r="AK167" s="4">
        <v>48366</v>
      </c>
      <c r="AL167" s="5">
        <v>66.260846794976089</v>
      </c>
      <c r="AM167" s="5">
        <v>40.275960752699099</v>
      </c>
      <c r="AN167" s="1">
        <v>53.268403773837591</v>
      </c>
    </row>
    <row r="168" spans="20:40" x14ac:dyDescent="0.25">
      <c r="T168">
        <f t="shared" si="5"/>
        <v>2034</v>
      </c>
      <c r="U168" s="6">
        <v>49126</v>
      </c>
      <c r="V168" s="8">
        <v>120.47051870967742</v>
      </c>
      <c r="W168" s="8">
        <v>86.528552688172041</v>
      </c>
      <c r="X168" s="7">
        <f t="shared" si="6"/>
        <v>103.49953569892473</v>
      </c>
      <c r="Y168" s="7"/>
      <c r="AD168" s="4">
        <v>48396</v>
      </c>
      <c r="AE168" s="1">
        <v>87.971109999999996</v>
      </c>
      <c r="AF168" s="1">
        <v>67.988849999999999</v>
      </c>
      <c r="AG168" s="1">
        <v>72.525589999999994</v>
      </c>
      <c r="AH168" s="1">
        <v>50.47569</v>
      </c>
      <c r="AJ168">
        <v>2032</v>
      </c>
      <c r="AK168" s="4">
        <v>48396</v>
      </c>
      <c r="AL168" s="5">
        <v>79.16172655913978</v>
      </c>
      <c r="AM168" s="5">
        <v>62.804666344086016</v>
      </c>
      <c r="AN168" s="1">
        <v>70.983196451612898</v>
      </c>
    </row>
    <row r="169" spans="20:40" x14ac:dyDescent="0.25">
      <c r="T169">
        <f t="shared" si="5"/>
        <v>2034</v>
      </c>
      <c r="U169" s="6">
        <v>49157</v>
      </c>
      <c r="V169" s="8">
        <v>136.13270096774195</v>
      </c>
      <c r="W169" s="8">
        <v>111.95008387096775</v>
      </c>
      <c r="X169" s="7">
        <f t="shared" si="6"/>
        <v>124.04139241935485</v>
      </c>
      <c r="Y169" s="7"/>
      <c r="AD169" s="4">
        <v>48427</v>
      </c>
      <c r="AE169" s="1">
        <v>89.495639999999995</v>
      </c>
      <c r="AF169" s="1">
        <v>72.022459999999995</v>
      </c>
      <c r="AG169" s="1">
        <v>81.756529999999998</v>
      </c>
      <c r="AH169" s="1">
        <v>60.224649999999997</v>
      </c>
      <c r="AJ169">
        <v>2032</v>
      </c>
      <c r="AK169" s="4">
        <v>48427</v>
      </c>
      <c r="AL169" s="5">
        <v>81.792410107526877</v>
      </c>
      <c r="AM169" s="5">
        <v>72.26398075268817</v>
      </c>
      <c r="AN169" s="1">
        <v>77.02819543010753</v>
      </c>
    </row>
    <row r="170" spans="20:40" x14ac:dyDescent="0.25">
      <c r="T170">
        <f t="shared" si="5"/>
        <v>2034</v>
      </c>
      <c r="U170" s="6">
        <v>49188</v>
      </c>
      <c r="V170" s="8">
        <v>75.713741111111105</v>
      </c>
      <c r="W170" s="8">
        <v>46.618494444444444</v>
      </c>
      <c r="X170" s="7">
        <f t="shared" si="6"/>
        <v>61.166117777777771</v>
      </c>
      <c r="Y170" s="7"/>
      <c r="AD170" s="4">
        <v>48458</v>
      </c>
      <c r="AE170" s="1">
        <v>81.269829999999999</v>
      </c>
      <c r="AF170" s="1">
        <v>65.414670000000001</v>
      </c>
      <c r="AG170" s="1">
        <v>80.055589999999995</v>
      </c>
      <c r="AH170" s="1">
        <v>60.175919999999998</v>
      </c>
      <c r="AJ170">
        <v>2032</v>
      </c>
      <c r="AK170" s="4">
        <v>48458</v>
      </c>
      <c r="AL170" s="5">
        <v>74.22309222222222</v>
      </c>
      <c r="AM170" s="5">
        <v>71.220181111111117</v>
      </c>
      <c r="AN170" s="1">
        <v>72.721636666666669</v>
      </c>
    </row>
    <row r="171" spans="20:40" x14ac:dyDescent="0.25">
      <c r="T171">
        <f t="shared" si="5"/>
        <v>2034</v>
      </c>
      <c r="U171" s="6">
        <v>49218</v>
      </c>
      <c r="V171" s="8">
        <v>64.468222903225808</v>
      </c>
      <c r="W171" s="8">
        <v>56.758546559139781</v>
      </c>
      <c r="X171" s="7">
        <f t="shared" si="6"/>
        <v>60.613384731182791</v>
      </c>
      <c r="Y171" s="7"/>
      <c r="AD171" s="4">
        <v>48488</v>
      </c>
      <c r="AE171" s="1">
        <v>67.762603759765597</v>
      </c>
      <c r="AF171" s="1">
        <v>61.813167572021499</v>
      </c>
      <c r="AG171" s="1">
        <v>63.481834411621101</v>
      </c>
      <c r="AH171" s="1">
        <v>49.8819389343262</v>
      </c>
      <c r="AJ171">
        <v>2032</v>
      </c>
      <c r="AK171" s="4">
        <v>48488</v>
      </c>
      <c r="AL171" s="5">
        <v>65.139734042588088</v>
      </c>
      <c r="AM171" s="5">
        <v>57.486181566792176</v>
      </c>
      <c r="AN171" s="1">
        <v>61.312957804690129</v>
      </c>
    </row>
    <row r="172" spans="20:40" x14ac:dyDescent="0.25">
      <c r="T172">
        <f t="shared" si="5"/>
        <v>2034</v>
      </c>
      <c r="U172" s="6">
        <v>49249</v>
      </c>
      <c r="V172" s="8">
        <v>65.18922766990292</v>
      </c>
      <c r="W172" s="8">
        <v>60.069447059639394</v>
      </c>
      <c r="X172" s="7">
        <f t="shared" si="6"/>
        <v>62.62933736477116</v>
      </c>
      <c r="Y172" s="7"/>
      <c r="AD172" s="4">
        <v>48519</v>
      </c>
      <c r="AE172" s="1">
        <v>68.719696044921903</v>
      </c>
      <c r="AF172" s="1">
        <v>62.592647552490199</v>
      </c>
      <c r="AG172" s="1">
        <v>60.989410400390597</v>
      </c>
      <c r="AH172" s="1">
        <v>48.927043914794901</v>
      </c>
      <c r="AJ172">
        <v>2032</v>
      </c>
      <c r="AK172" s="4">
        <v>48519</v>
      </c>
      <c r="AL172" s="5">
        <v>65.991842277833726</v>
      </c>
      <c r="AM172" s="5">
        <v>55.619064156456872</v>
      </c>
      <c r="AN172" s="1">
        <v>60.805453217145299</v>
      </c>
    </row>
    <row r="173" spans="20:40" x14ac:dyDescent="0.25">
      <c r="T173">
        <f t="shared" si="5"/>
        <v>2034</v>
      </c>
      <c r="U173" s="6">
        <v>49279</v>
      </c>
      <c r="V173" s="8">
        <v>72.061440430107524</v>
      </c>
      <c r="W173" s="8">
        <v>69.195253440860213</v>
      </c>
      <c r="X173" s="7">
        <f t="shared" si="6"/>
        <v>70.628346935483876</v>
      </c>
      <c r="Y173" s="7"/>
      <c r="AD173" s="4">
        <v>48549</v>
      </c>
      <c r="AE173" s="1">
        <v>70.471748352050795</v>
      </c>
      <c r="AF173" s="1">
        <v>66.394813537597599</v>
      </c>
      <c r="AG173" s="1">
        <v>66.115058898925795</v>
      </c>
      <c r="AH173" s="1">
        <v>53.905174255371101</v>
      </c>
      <c r="AJ173">
        <v>2032</v>
      </c>
      <c r="AK173" s="4">
        <v>48549</v>
      </c>
      <c r="AL173" s="5">
        <v>68.674389992990783</v>
      </c>
      <c r="AM173" s="5">
        <v>60.732206529186634</v>
      </c>
      <c r="AN173" s="1">
        <v>64.703298261088705</v>
      </c>
    </row>
    <row r="174" spans="20:40" x14ac:dyDescent="0.25">
      <c r="T174">
        <f t="shared" si="5"/>
        <v>2035</v>
      </c>
      <c r="U174" s="6">
        <v>49310</v>
      </c>
      <c r="V174" s="8">
        <v>72.861810215053765</v>
      </c>
      <c r="W174" s="8">
        <v>65.385131935483855</v>
      </c>
      <c r="X174" s="7">
        <f t="shared" si="6"/>
        <v>69.12347107526881</v>
      </c>
      <c r="Y174" s="7"/>
      <c r="AD174" s="4">
        <v>48580</v>
      </c>
      <c r="AE174" s="1">
        <v>73.443794250488295</v>
      </c>
      <c r="AF174" s="1">
        <v>67.946990966796903</v>
      </c>
      <c r="AG174" s="1">
        <v>67.516630000000006</v>
      </c>
      <c r="AH174" s="1">
        <v>52.258920000000003</v>
      </c>
      <c r="AJ174">
        <v>2033</v>
      </c>
      <c r="AK174" s="4">
        <v>48580</v>
      </c>
      <c r="AL174" s="5">
        <v>70.902261549426683</v>
      </c>
      <c r="AM174" s="5">
        <v>60.46198989247312</v>
      </c>
      <c r="AN174" s="1">
        <v>65.682125720949898</v>
      </c>
    </row>
    <row r="175" spans="20:40" x14ac:dyDescent="0.25">
      <c r="T175">
        <f t="shared" si="5"/>
        <v>2035</v>
      </c>
      <c r="U175" s="6">
        <v>49341</v>
      </c>
      <c r="V175" s="8">
        <v>64.525802857142864</v>
      </c>
      <c r="W175" s="8">
        <v>66.039395714285718</v>
      </c>
      <c r="X175" s="7">
        <f t="shared" si="6"/>
        <v>65.282599285714298</v>
      </c>
      <c r="Y175" s="7"/>
      <c r="AD175" s="4">
        <v>48611</v>
      </c>
      <c r="AE175" s="1">
        <v>73.273529052734403</v>
      </c>
      <c r="AF175" s="1">
        <v>68.697624206542997</v>
      </c>
      <c r="AG175" s="1">
        <v>67.393140000000002</v>
      </c>
      <c r="AH175" s="1">
        <v>54.6588745117188</v>
      </c>
      <c r="AJ175">
        <v>2033</v>
      </c>
      <c r="AK175" s="4">
        <v>48611</v>
      </c>
      <c r="AL175" s="5">
        <v>71.312426975795233</v>
      </c>
      <c r="AM175" s="5">
        <v>61.93559764787949</v>
      </c>
      <c r="AN175" s="1">
        <v>66.624012311837362</v>
      </c>
    </row>
    <row r="176" spans="20:40" x14ac:dyDescent="0.25">
      <c r="T176">
        <f t="shared" si="5"/>
        <v>2035</v>
      </c>
      <c r="U176" s="6">
        <v>49369</v>
      </c>
      <c r="V176" s="8">
        <v>52.218423270524902</v>
      </c>
      <c r="W176" s="8">
        <v>43.071218600269177</v>
      </c>
      <c r="X176" s="7">
        <f t="shared" si="6"/>
        <v>47.644820935397036</v>
      </c>
      <c r="Y176" s="7"/>
      <c r="AD176" s="4">
        <v>48639</v>
      </c>
      <c r="AE176" s="1">
        <v>69.870101928710895</v>
      </c>
      <c r="AF176" s="1">
        <v>65.715118408203097</v>
      </c>
      <c r="AG176" s="1">
        <v>59.266100000000002</v>
      </c>
      <c r="AH176" s="1">
        <v>47.7502</v>
      </c>
      <c r="AJ176">
        <v>2033</v>
      </c>
      <c r="AK176" s="4">
        <v>48639</v>
      </c>
      <c r="AL176" s="5">
        <v>68.130936552024593</v>
      </c>
      <c r="AM176" s="5">
        <v>54.445851144010767</v>
      </c>
      <c r="AN176" s="1">
        <v>61.288393848017677</v>
      </c>
    </row>
    <row r="177" spans="20:40" x14ac:dyDescent="0.25">
      <c r="T177">
        <f t="shared" si="5"/>
        <v>2035</v>
      </c>
      <c r="U177" s="6">
        <v>49400</v>
      </c>
      <c r="V177" s="8">
        <v>35.902192222222226</v>
      </c>
      <c r="W177" s="8">
        <v>25.48588333333333</v>
      </c>
      <c r="X177" s="7">
        <f t="shared" si="6"/>
        <v>30.69403777777778</v>
      </c>
      <c r="Y177" s="7"/>
      <c r="AD177" s="4">
        <v>48670</v>
      </c>
      <c r="AE177" s="1">
        <v>65.809104919433594</v>
      </c>
      <c r="AF177" s="1">
        <v>64.121032714843807</v>
      </c>
      <c r="AG177" s="1">
        <v>54.4602</v>
      </c>
      <c r="AH177" s="1">
        <v>45.027340000000002</v>
      </c>
      <c r="AJ177">
        <v>2033</v>
      </c>
      <c r="AK177" s="4">
        <v>48670</v>
      </c>
      <c r="AL177" s="5">
        <v>65.096363321940132</v>
      </c>
      <c r="AM177" s="5">
        <v>50.477436888888889</v>
      </c>
      <c r="AN177" s="1">
        <v>57.78690010541451</v>
      </c>
    </row>
    <row r="178" spans="20:40" x14ac:dyDescent="0.25">
      <c r="T178">
        <f t="shared" si="5"/>
        <v>2035</v>
      </c>
      <c r="U178" s="6">
        <v>49430</v>
      </c>
      <c r="V178" s="8">
        <v>32.551902580645162</v>
      </c>
      <c r="W178" s="8">
        <v>10.772455376344087</v>
      </c>
      <c r="X178" s="7">
        <f t="shared" si="6"/>
        <v>21.662178978494623</v>
      </c>
      <c r="Y178" s="7"/>
      <c r="AD178" s="4">
        <v>48700</v>
      </c>
      <c r="AE178" s="1">
        <v>67.293960571289105</v>
      </c>
      <c r="AF178" s="1">
        <v>65.235107421875</v>
      </c>
      <c r="AG178" s="1">
        <v>49.29748</v>
      </c>
      <c r="AH178" s="1">
        <v>40.420769999999997</v>
      </c>
      <c r="AJ178">
        <v>2033</v>
      </c>
      <c r="AK178" s="4">
        <v>48700</v>
      </c>
      <c r="AL178" s="5">
        <v>66.342017717258926</v>
      </c>
      <c r="AM178" s="5">
        <v>45.1931947311828</v>
      </c>
      <c r="AN178" s="1">
        <v>55.767606224220863</v>
      </c>
    </row>
    <row r="179" spans="20:40" x14ac:dyDescent="0.25">
      <c r="T179">
        <f t="shared" si="5"/>
        <v>2035</v>
      </c>
      <c r="U179" s="6">
        <v>49461</v>
      </c>
      <c r="V179" s="8">
        <v>49.40344533333333</v>
      </c>
      <c r="W179" s="8">
        <v>23.733912666666669</v>
      </c>
      <c r="X179" s="7">
        <f t="shared" si="6"/>
        <v>36.568679000000003</v>
      </c>
      <c r="Y179" s="7"/>
      <c r="AD179" s="4">
        <v>48731</v>
      </c>
      <c r="AE179" s="1">
        <v>72.348342895507798</v>
      </c>
      <c r="AF179" s="1">
        <v>68.169395446777401</v>
      </c>
      <c r="AG179" s="1">
        <v>50.949886322021499</v>
      </c>
      <c r="AH179" s="1">
        <v>32.1019287109375</v>
      </c>
      <c r="AJ179">
        <v>2033</v>
      </c>
      <c r="AK179" s="4">
        <v>48731</v>
      </c>
      <c r="AL179" s="5">
        <v>70.58389841715497</v>
      </c>
      <c r="AM179" s="5">
        <v>42.991859775119366</v>
      </c>
      <c r="AN179" s="1">
        <v>56.787879096137168</v>
      </c>
    </row>
    <row r="180" spans="20:40" x14ac:dyDescent="0.25">
      <c r="T180">
        <f t="shared" si="5"/>
        <v>2035</v>
      </c>
      <c r="U180" s="6">
        <v>49491</v>
      </c>
      <c r="V180" s="8">
        <v>110.19024129032258</v>
      </c>
      <c r="W180" s="8">
        <v>78.675440752688175</v>
      </c>
      <c r="X180" s="7">
        <f t="shared" si="6"/>
        <v>94.432841021505368</v>
      </c>
      <c r="Y180" s="7"/>
      <c r="AD180" s="4">
        <v>48761</v>
      </c>
      <c r="AE180" s="1">
        <v>93.450950000000006</v>
      </c>
      <c r="AF180" s="1">
        <v>73.362369999999999</v>
      </c>
      <c r="AG180" s="1">
        <v>76.375960000000006</v>
      </c>
      <c r="AH180" s="1">
        <v>54.122729999999997</v>
      </c>
      <c r="AJ180">
        <v>2033</v>
      </c>
      <c r="AK180" s="4">
        <v>48761</v>
      </c>
      <c r="AL180" s="5">
        <v>84.162681827957002</v>
      </c>
      <c r="AM180" s="5">
        <v>66.086832150537646</v>
      </c>
      <c r="AN180" s="1">
        <v>75.124756989247317</v>
      </c>
    </row>
    <row r="181" spans="20:40" x14ac:dyDescent="0.25">
      <c r="T181">
        <f t="shared" si="5"/>
        <v>2035</v>
      </c>
      <c r="U181" s="6">
        <v>49522</v>
      </c>
      <c r="V181" s="8">
        <v>159.26703387096777</v>
      </c>
      <c r="W181" s="8">
        <v>134.03108483870966</v>
      </c>
      <c r="X181" s="7">
        <f t="shared" si="6"/>
        <v>146.6490593548387</v>
      </c>
      <c r="Y181" s="7"/>
      <c r="AD181" s="4">
        <v>48792</v>
      </c>
      <c r="AE181" s="1">
        <v>94.757419999999996</v>
      </c>
      <c r="AF181" s="1">
        <v>76.267390000000006</v>
      </c>
      <c r="AG181" s="1">
        <v>86.341160000000002</v>
      </c>
      <c r="AH181" s="1">
        <v>63.027819999999998</v>
      </c>
      <c r="AJ181">
        <v>2033</v>
      </c>
      <c r="AK181" s="4">
        <v>48792</v>
      </c>
      <c r="AL181" s="5">
        <v>87.003536451612916</v>
      </c>
      <c r="AM181" s="5">
        <v>76.564598064516133</v>
      </c>
      <c r="AN181" s="1">
        <v>81.784067258064525</v>
      </c>
    </row>
    <row r="182" spans="20:40" x14ac:dyDescent="0.25">
      <c r="T182">
        <f t="shared" si="5"/>
        <v>2035</v>
      </c>
      <c r="U182" s="6">
        <v>49553</v>
      </c>
      <c r="V182" s="8">
        <v>84.385090666666656</v>
      </c>
      <c r="W182" s="8">
        <v>52.722682000000006</v>
      </c>
      <c r="X182" s="7">
        <f t="shared" si="6"/>
        <v>68.553886333333338</v>
      </c>
      <c r="Y182" s="7"/>
      <c r="AD182" s="4">
        <v>48823</v>
      </c>
      <c r="AE182" s="1">
        <v>86.525739999999999</v>
      </c>
      <c r="AF182" s="1">
        <v>71.362129999999993</v>
      </c>
      <c r="AG182" s="1">
        <v>84.002859999999998</v>
      </c>
      <c r="AH182" s="1">
        <v>64.311920000000001</v>
      </c>
      <c r="AJ182">
        <v>2033</v>
      </c>
      <c r="AK182" s="4">
        <v>48823</v>
      </c>
      <c r="AL182" s="5">
        <v>79.786357777777781</v>
      </c>
      <c r="AM182" s="5">
        <v>75.251331111111114</v>
      </c>
      <c r="AN182" s="1">
        <v>77.518844444444454</v>
      </c>
    </row>
    <row r="183" spans="20:40" x14ac:dyDescent="0.25">
      <c r="T183">
        <f t="shared" si="5"/>
        <v>2035</v>
      </c>
      <c r="U183" s="6">
        <v>49583</v>
      </c>
      <c r="V183" s="8">
        <v>70.829409032258056</v>
      </c>
      <c r="W183" s="8">
        <v>58.987585161290319</v>
      </c>
      <c r="X183" s="7">
        <f t="shared" si="6"/>
        <v>64.908497096774184</v>
      </c>
      <c r="Y183" s="7"/>
      <c r="AD183" s="4">
        <v>48853</v>
      </c>
      <c r="AE183" s="1">
        <v>74.912910461425795</v>
      </c>
      <c r="AF183" s="1">
        <v>69.078170776367202</v>
      </c>
      <c r="AG183" s="1">
        <v>69.193138122558594</v>
      </c>
      <c r="AH183" s="1">
        <v>55.481311798095703</v>
      </c>
      <c r="AJ183">
        <v>2033</v>
      </c>
      <c r="AK183" s="4">
        <v>48853</v>
      </c>
      <c r="AL183" s="5">
        <v>72.340605869088137</v>
      </c>
      <c r="AM183" s="5">
        <v>63.14813942037604</v>
      </c>
      <c r="AN183" s="1">
        <v>67.744372644732096</v>
      </c>
    </row>
    <row r="184" spans="20:40" x14ac:dyDescent="0.25">
      <c r="T184">
        <f t="shared" si="5"/>
        <v>2035</v>
      </c>
      <c r="U184" s="6">
        <v>49614</v>
      </c>
      <c r="V184" s="8">
        <v>69.714719986130376</v>
      </c>
      <c r="W184" s="8">
        <v>56.715898474341195</v>
      </c>
      <c r="X184" s="7">
        <f t="shared" si="6"/>
        <v>63.215309230235789</v>
      </c>
      <c r="Y184" s="7"/>
      <c r="AD184" s="4">
        <v>48884</v>
      </c>
      <c r="AE184" s="1">
        <v>71.970756530761705</v>
      </c>
      <c r="AF184" s="1">
        <v>65.896659851074205</v>
      </c>
      <c r="AG184" s="1">
        <v>65.228782653808594</v>
      </c>
      <c r="AH184" s="1">
        <v>52.228908538818402</v>
      </c>
      <c r="AJ184">
        <v>2033</v>
      </c>
      <c r="AK184" s="4">
        <v>48884</v>
      </c>
      <c r="AL184" s="5">
        <v>69.266477703882799</v>
      </c>
      <c r="AM184" s="5">
        <v>59.441043970158319</v>
      </c>
      <c r="AN184" s="1">
        <v>64.353760837020559</v>
      </c>
    </row>
    <row r="185" spans="20:40" x14ac:dyDescent="0.25">
      <c r="T185">
        <f t="shared" si="5"/>
        <v>2035</v>
      </c>
      <c r="U185" s="6">
        <v>49644</v>
      </c>
      <c r="V185" s="8">
        <v>74.113275591397851</v>
      </c>
      <c r="W185" s="8">
        <v>68.610341935483873</v>
      </c>
      <c r="X185" s="7">
        <f t="shared" si="6"/>
        <v>71.361808763440862</v>
      </c>
      <c r="Y185" s="7"/>
      <c r="AD185" s="4">
        <v>48914</v>
      </c>
      <c r="AE185" s="1">
        <v>74.974037170410199</v>
      </c>
      <c r="AF185" s="1">
        <v>71.134750366210895</v>
      </c>
      <c r="AG185" s="1">
        <v>70.442276000976605</v>
      </c>
      <c r="AH185" s="1">
        <v>57.321102142333999</v>
      </c>
      <c r="AJ185">
        <v>2033</v>
      </c>
      <c r="AK185" s="4">
        <v>48914</v>
      </c>
      <c r="AL185" s="5">
        <v>73.281448364257813</v>
      </c>
      <c r="AM185" s="5">
        <v>64.657672471897598</v>
      </c>
      <c r="AN185" s="1">
        <v>68.969560418077705</v>
      </c>
    </row>
    <row r="186" spans="20:40" x14ac:dyDescent="0.25">
      <c r="T186">
        <f t="shared" si="5"/>
        <v>2036</v>
      </c>
      <c r="U186" s="6">
        <v>49675</v>
      </c>
      <c r="V186" s="8">
        <v>75.474873548387109</v>
      </c>
      <c r="W186" s="8">
        <v>67.50214301075269</v>
      </c>
      <c r="X186" s="7">
        <f t="shared" si="6"/>
        <v>71.488508279569899</v>
      </c>
      <c r="Y186" s="7"/>
      <c r="AD186" s="4">
        <v>48945</v>
      </c>
      <c r="AE186" s="1">
        <v>78.593719482421903</v>
      </c>
      <c r="AF186" s="1">
        <v>72.507598876953097</v>
      </c>
      <c r="AG186" s="1">
        <v>70.622510000000005</v>
      </c>
      <c r="AH186" s="1">
        <v>54.685859999999998</v>
      </c>
      <c r="AJ186">
        <v>2034</v>
      </c>
      <c r="AK186" s="4">
        <v>48945</v>
      </c>
      <c r="AL186" s="5">
        <v>75.779706729355681</v>
      </c>
      <c r="AM186" s="5">
        <v>63.253951397849463</v>
      </c>
      <c r="AN186" s="1">
        <v>69.516829063602572</v>
      </c>
    </row>
    <row r="187" spans="20:40" x14ac:dyDescent="0.25">
      <c r="T187">
        <f t="shared" si="5"/>
        <v>2036</v>
      </c>
      <c r="U187" s="6">
        <v>49706</v>
      </c>
      <c r="V187" s="8">
        <v>67.348415057471257</v>
      </c>
      <c r="W187" s="8">
        <v>69.320550689655164</v>
      </c>
      <c r="X187" s="7">
        <f t="shared" si="6"/>
        <v>68.334482873563218</v>
      </c>
      <c r="Y187" s="7"/>
      <c r="AD187" s="4">
        <v>48976</v>
      </c>
      <c r="AE187" s="1">
        <v>77.890609741210895</v>
      </c>
      <c r="AF187" s="1">
        <v>73.721572875976605</v>
      </c>
      <c r="AG187" s="1">
        <v>70.313389999999998</v>
      </c>
      <c r="AH187" s="1">
        <v>58.025955200195298</v>
      </c>
      <c r="AJ187">
        <v>2034</v>
      </c>
      <c r="AK187" s="4">
        <v>48976</v>
      </c>
      <c r="AL187" s="5">
        <v>76.103879656110479</v>
      </c>
      <c r="AM187" s="5">
        <v>65.047346514369409</v>
      </c>
      <c r="AN187" s="1">
        <v>70.575613085239951</v>
      </c>
    </row>
    <row r="188" spans="20:40" x14ac:dyDescent="0.25">
      <c r="T188">
        <f t="shared" si="5"/>
        <v>2036</v>
      </c>
      <c r="U188" s="6">
        <v>49735</v>
      </c>
      <c r="V188" s="8">
        <v>52.947410067294754</v>
      </c>
      <c r="W188" s="8">
        <v>44.38509601615074</v>
      </c>
      <c r="X188" s="7">
        <f t="shared" si="6"/>
        <v>48.666253041722747</v>
      </c>
      <c r="Y188" s="7"/>
      <c r="AD188" s="4">
        <v>49004</v>
      </c>
      <c r="AE188" s="1">
        <v>73.841651916503906</v>
      </c>
      <c r="AF188" s="1">
        <v>70.425689697265597</v>
      </c>
      <c r="AG188" s="1">
        <v>61.439155578613303</v>
      </c>
      <c r="AH188" s="1">
        <v>50.104900000000001</v>
      </c>
      <c r="AJ188">
        <v>2034</v>
      </c>
      <c r="AK188" s="4">
        <v>49004</v>
      </c>
      <c r="AL188" s="5">
        <v>72.411821162556251</v>
      </c>
      <c r="AM188" s="5">
        <v>56.69493823682496</v>
      </c>
      <c r="AN188" s="1">
        <v>64.553379699690609</v>
      </c>
    </row>
    <row r="189" spans="20:40" x14ac:dyDescent="0.25">
      <c r="T189">
        <f t="shared" si="5"/>
        <v>2036</v>
      </c>
      <c r="U189" s="6">
        <v>49766</v>
      </c>
      <c r="V189" s="8">
        <v>35.348395333333336</v>
      </c>
      <c r="W189" s="8">
        <v>20.211992888888886</v>
      </c>
      <c r="X189" s="7">
        <f t="shared" si="6"/>
        <v>27.780194111111111</v>
      </c>
      <c r="Y189" s="7"/>
      <c r="AD189" s="4">
        <v>49035</v>
      </c>
      <c r="AE189" s="1">
        <v>70.09130859375</v>
      </c>
      <c r="AF189" s="1">
        <v>68.105361938476605</v>
      </c>
      <c r="AG189" s="1">
        <v>57.405769999999997</v>
      </c>
      <c r="AH189" s="1">
        <v>47.086530000000003</v>
      </c>
      <c r="AJ189">
        <v>2034</v>
      </c>
      <c r="AK189" s="4">
        <v>49035</v>
      </c>
      <c r="AL189" s="5">
        <v>69.208665635850721</v>
      </c>
      <c r="AM189" s="5">
        <v>52.819441111111111</v>
      </c>
      <c r="AN189" s="1">
        <v>61.01405337348092</v>
      </c>
    </row>
    <row r="190" spans="20:40" x14ac:dyDescent="0.25">
      <c r="T190">
        <f t="shared" si="5"/>
        <v>2036</v>
      </c>
      <c r="U190" s="6">
        <v>49796</v>
      </c>
      <c r="V190" s="8">
        <v>33.22874516129032</v>
      </c>
      <c r="W190" s="8">
        <v>10.576570322580645</v>
      </c>
      <c r="X190" s="7">
        <f t="shared" si="6"/>
        <v>21.902657741935482</v>
      </c>
      <c r="Y190" s="7"/>
      <c r="AD190" s="4">
        <v>49065</v>
      </c>
      <c r="AE190" s="1">
        <v>72.301483154296903</v>
      </c>
      <c r="AF190" s="1">
        <v>70.635795593261705</v>
      </c>
      <c r="AG190" s="1">
        <v>52.130099999999999</v>
      </c>
      <c r="AH190" s="1">
        <v>41.956090000000003</v>
      </c>
      <c r="AJ190">
        <v>2034</v>
      </c>
      <c r="AK190" s="4">
        <v>49065</v>
      </c>
      <c r="AL190" s="5">
        <v>71.56714777792655</v>
      </c>
      <c r="AM190" s="5">
        <v>47.644783763440863</v>
      </c>
      <c r="AN190" s="1">
        <v>59.60596577068371</v>
      </c>
    </row>
    <row r="191" spans="20:40" x14ac:dyDescent="0.25">
      <c r="T191">
        <f t="shared" si="5"/>
        <v>2036</v>
      </c>
      <c r="U191" s="6">
        <v>49827</v>
      </c>
      <c r="V191" s="8">
        <v>52.975514444444443</v>
      </c>
      <c r="W191" s="8">
        <v>25.844741111111109</v>
      </c>
      <c r="X191" s="7">
        <f t="shared" si="6"/>
        <v>39.410127777777774</v>
      </c>
      <c r="Y191" s="7"/>
      <c r="AD191" s="4">
        <v>49096</v>
      </c>
      <c r="AE191" s="1">
        <v>77.006454467773395</v>
      </c>
      <c r="AF191" s="1">
        <v>72.463462829589801</v>
      </c>
      <c r="AG191" s="1">
        <v>54.363391876220703</v>
      </c>
      <c r="AH191" s="1">
        <v>34.358394622802699</v>
      </c>
      <c r="AJ191">
        <v>2034</v>
      </c>
      <c r="AK191" s="4">
        <v>49096</v>
      </c>
      <c r="AL191" s="5">
        <v>75.08830244276254</v>
      </c>
      <c r="AM191" s="5">
        <v>45.916837480333101</v>
      </c>
      <c r="AN191" s="1">
        <v>60.50256996154782</v>
      </c>
    </row>
    <row r="192" spans="20:40" x14ac:dyDescent="0.25">
      <c r="T192">
        <f t="shared" si="5"/>
        <v>2036</v>
      </c>
      <c r="U192" s="6">
        <v>49857</v>
      </c>
      <c r="V192" s="8">
        <v>126.44311591397849</v>
      </c>
      <c r="W192" s="8">
        <v>89.99017021505378</v>
      </c>
      <c r="X192" s="7">
        <f t="shared" si="6"/>
        <v>108.21664306451613</v>
      </c>
      <c r="Y192" s="7"/>
      <c r="AD192" s="4">
        <v>49126</v>
      </c>
      <c r="AE192" s="1">
        <v>98.029619999999994</v>
      </c>
      <c r="AF192" s="1">
        <v>77.237570000000005</v>
      </c>
      <c r="AG192" s="1">
        <v>78.970979999999997</v>
      </c>
      <c r="AH192" s="1">
        <v>55.842039999999997</v>
      </c>
      <c r="AJ192">
        <v>2034</v>
      </c>
      <c r="AK192" s="4">
        <v>49126</v>
      </c>
      <c r="AL192" s="5">
        <v>88.416091505376343</v>
      </c>
      <c r="AM192" s="5">
        <v>68.276953978494632</v>
      </c>
      <c r="AN192" s="1">
        <v>78.346522741935487</v>
      </c>
    </row>
    <row r="193" spans="20:40" x14ac:dyDescent="0.25">
      <c r="T193">
        <f t="shared" si="5"/>
        <v>2036</v>
      </c>
      <c r="U193" s="6">
        <v>49888</v>
      </c>
      <c r="V193" s="8">
        <v>148.90009752688172</v>
      </c>
      <c r="W193" s="8">
        <v>123.91043838709676</v>
      </c>
      <c r="X193" s="7">
        <f t="shared" si="6"/>
        <v>136.40526795698923</v>
      </c>
      <c r="Y193" s="7"/>
      <c r="AD193" s="4">
        <v>49157</v>
      </c>
      <c r="AE193" s="1">
        <v>98.266779999999997</v>
      </c>
      <c r="AF193" s="1">
        <v>79.769329999999997</v>
      </c>
      <c r="AG193" s="1">
        <v>88.480419999999995</v>
      </c>
      <c r="AH193" s="1">
        <v>64.891459999999995</v>
      </c>
      <c r="AJ193">
        <v>2034</v>
      </c>
      <c r="AK193" s="4">
        <v>49157</v>
      </c>
      <c r="AL193" s="5">
        <v>90.509784838709678</v>
      </c>
      <c r="AM193" s="5">
        <v>78.588275483870959</v>
      </c>
      <c r="AN193" s="1">
        <v>84.549030161290318</v>
      </c>
    </row>
    <row r="194" spans="20:40" x14ac:dyDescent="0.25">
      <c r="T194">
        <f t="shared" si="5"/>
        <v>2036</v>
      </c>
      <c r="U194" s="6">
        <v>49919</v>
      </c>
      <c r="V194" s="8">
        <v>89.462862222222228</v>
      </c>
      <c r="W194" s="8">
        <v>55.338125555555557</v>
      </c>
      <c r="X194" s="7">
        <f t="shared" si="6"/>
        <v>72.400493888888889</v>
      </c>
      <c r="Y194" s="7"/>
      <c r="AD194" s="4">
        <v>49188</v>
      </c>
      <c r="AE194" s="1">
        <v>86.471019999999996</v>
      </c>
      <c r="AF194" s="1">
        <v>73.160995483398395</v>
      </c>
      <c r="AG194" s="1">
        <v>84.548640000000006</v>
      </c>
      <c r="AH194" s="1">
        <v>65.013009999999994</v>
      </c>
      <c r="AJ194">
        <v>2034</v>
      </c>
      <c r="AK194" s="4">
        <v>49188</v>
      </c>
      <c r="AL194" s="5">
        <v>80.555453548177056</v>
      </c>
      <c r="AM194" s="5">
        <v>75.86613777777778</v>
      </c>
      <c r="AN194" s="1">
        <v>78.210795662977418</v>
      </c>
    </row>
    <row r="195" spans="20:40" x14ac:dyDescent="0.25">
      <c r="T195">
        <f t="shared" si="5"/>
        <v>2036</v>
      </c>
      <c r="U195" s="6">
        <v>49949</v>
      </c>
      <c r="V195" s="8">
        <v>75.934768387096781</v>
      </c>
      <c r="W195" s="8">
        <v>65.16327903225806</v>
      </c>
      <c r="X195" s="7">
        <f t="shared" si="6"/>
        <v>70.549023709677414</v>
      </c>
      <c r="Y195" s="7"/>
      <c r="AD195" s="4">
        <v>49218</v>
      </c>
      <c r="AE195" s="1">
        <v>76.629447937011705</v>
      </c>
      <c r="AF195" s="1">
        <v>70.212806701660199</v>
      </c>
      <c r="AG195" s="1">
        <v>71.499320983886705</v>
      </c>
      <c r="AH195" s="1">
        <v>56.7885551452637</v>
      </c>
      <c r="AJ195">
        <v>2034</v>
      </c>
      <c r="AK195" s="4">
        <v>49218</v>
      </c>
      <c r="AL195" s="5">
        <v>73.800606102071796</v>
      </c>
      <c r="AM195" s="5">
        <v>65.013929592665804</v>
      </c>
      <c r="AN195" s="1">
        <v>69.4072678473688</v>
      </c>
    </row>
    <row r="196" spans="20:40" x14ac:dyDescent="0.25">
      <c r="T196">
        <f t="shared" si="5"/>
        <v>2036</v>
      </c>
      <c r="U196" s="6">
        <v>49980</v>
      </c>
      <c r="V196" s="8">
        <v>70.982891955617205</v>
      </c>
      <c r="W196" s="8">
        <v>61.934994202496526</v>
      </c>
      <c r="X196" s="7">
        <f t="shared" si="6"/>
        <v>66.458943079056866</v>
      </c>
      <c r="Y196" s="7"/>
      <c r="AD196" s="4">
        <v>49249</v>
      </c>
      <c r="AE196" s="1">
        <v>76.260696411132798</v>
      </c>
      <c r="AF196" s="1">
        <v>70.413841247558594</v>
      </c>
      <c r="AG196" s="1">
        <v>69.300308227539105</v>
      </c>
      <c r="AH196" s="1">
        <v>55.834606170654297</v>
      </c>
      <c r="AJ196">
        <v>2034</v>
      </c>
      <c r="AK196" s="4">
        <v>49249</v>
      </c>
      <c r="AL196" s="5">
        <v>73.657588911122645</v>
      </c>
      <c r="AM196" s="5">
        <v>63.305175966429502</v>
      </c>
      <c r="AN196" s="1">
        <v>68.48138243877608</v>
      </c>
    </row>
    <row r="197" spans="20:40" x14ac:dyDescent="0.25">
      <c r="T197">
        <f t="shared" si="5"/>
        <v>2036</v>
      </c>
      <c r="U197" s="6">
        <v>50010</v>
      </c>
      <c r="V197" s="8">
        <v>78.148014301075264</v>
      </c>
      <c r="W197" s="8">
        <v>73.160405806451607</v>
      </c>
      <c r="X197" s="7">
        <f t="shared" si="6"/>
        <v>75.654210053763435</v>
      </c>
      <c r="Y197" s="7"/>
      <c r="AD197" s="4">
        <v>49279</v>
      </c>
      <c r="AE197" s="1">
        <v>79.620880126953097</v>
      </c>
      <c r="AF197" s="1">
        <v>75.549957275390597</v>
      </c>
      <c r="AG197" s="1">
        <v>74.609199523925795</v>
      </c>
      <c r="AH197" s="1">
        <v>61.2202758789062</v>
      </c>
      <c r="AJ197">
        <v>2034</v>
      </c>
      <c r="AK197" s="4">
        <v>49279</v>
      </c>
      <c r="AL197" s="5">
        <v>77.738625475155374</v>
      </c>
      <c r="AM197" s="5">
        <v>68.41862192461565</v>
      </c>
      <c r="AN197" s="1">
        <v>73.078623699885512</v>
      </c>
    </row>
    <row r="198" spans="20:40" x14ac:dyDescent="0.25">
      <c r="T198">
        <f t="shared" si="5"/>
        <v>2037</v>
      </c>
      <c r="U198" s="6">
        <v>50041</v>
      </c>
      <c r="V198" s="8">
        <v>78.944306881720422</v>
      </c>
      <c r="W198" s="8">
        <v>70.258382258064515</v>
      </c>
      <c r="X198" s="7">
        <f t="shared" si="6"/>
        <v>74.601344569892461</v>
      </c>
      <c r="Y198" s="7"/>
      <c r="AD198" s="4">
        <v>49310</v>
      </c>
      <c r="AE198" s="1">
        <v>83.501533508300795</v>
      </c>
      <c r="AF198" s="1">
        <v>77.519287109375</v>
      </c>
      <c r="AG198" s="1">
        <v>74.745450000000005</v>
      </c>
      <c r="AH198" s="1">
        <v>57.653388977050803</v>
      </c>
      <c r="AJ198">
        <v>2035</v>
      </c>
      <c r="AK198" s="4">
        <v>49310</v>
      </c>
      <c r="AL198" s="5">
        <v>80.864199074365771</v>
      </c>
      <c r="AM198" s="5">
        <v>67.21024030171057</v>
      </c>
      <c r="AN198" s="1">
        <v>74.037219688038164</v>
      </c>
    </row>
    <row r="199" spans="20:40" x14ac:dyDescent="0.25">
      <c r="T199">
        <f t="shared" ref="T199:T245" si="7">YEAR(U199)</f>
        <v>2037</v>
      </c>
      <c r="U199" s="6">
        <v>50072</v>
      </c>
      <c r="V199" s="8">
        <v>69.994994285714284</v>
      </c>
      <c r="W199" s="8">
        <v>72.307572857142858</v>
      </c>
      <c r="X199" s="7">
        <f t="shared" ref="X199:X245" si="8">AVERAGE(V199:W199)</f>
        <v>71.151283571428564</v>
      </c>
      <c r="Y199" s="7"/>
      <c r="AD199" s="4">
        <v>49341</v>
      </c>
      <c r="AE199" s="1">
        <v>83.105743408203097</v>
      </c>
      <c r="AF199" s="1">
        <v>78.444908142089801</v>
      </c>
      <c r="AG199" s="1">
        <v>74.885910034179702</v>
      </c>
      <c r="AH199" s="1">
        <v>61.719131469726598</v>
      </c>
      <c r="AJ199">
        <v>2035</v>
      </c>
      <c r="AK199" s="4">
        <v>49341</v>
      </c>
      <c r="AL199" s="5">
        <v>81.108242579868829</v>
      </c>
      <c r="AM199" s="5">
        <v>69.243004935128369</v>
      </c>
      <c r="AN199" s="1">
        <v>75.175623757498599</v>
      </c>
    </row>
    <row r="200" spans="20:40" x14ac:dyDescent="0.25">
      <c r="T200">
        <f t="shared" si="7"/>
        <v>2037</v>
      </c>
      <c r="U200" s="6">
        <v>50100</v>
      </c>
      <c r="V200" s="8">
        <v>53.799175679676985</v>
      </c>
      <c r="W200" s="8">
        <v>42.336223755047108</v>
      </c>
      <c r="X200" s="7">
        <f t="shared" si="8"/>
        <v>48.067699717362046</v>
      </c>
      <c r="Y200" s="7"/>
      <c r="AD200" s="4">
        <v>49369</v>
      </c>
      <c r="AE200" s="1">
        <v>75.863456726074205</v>
      </c>
      <c r="AF200" s="1">
        <v>74.077972412109403</v>
      </c>
      <c r="AG200" s="1">
        <v>62.108963012695298</v>
      </c>
      <c r="AH200" s="1">
        <v>49.836784362792997</v>
      </c>
      <c r="AJ200">
        <v>2035</v>
      </c>
      <c r="AK200" s="4">
        <v>49369</v>
      </c>
      <c r="AL200" s="5">
        <v>75.11610057312258</v>
      </c>
      <c r="AM200" s="5">
        <v>56.972156067716</v>
      </c>
      <c r="AN200" s="1">
        <v>66.04412832041929</v>
      </c>
    </row>
    <row r="201" spans="20:40" x14ac:dyDescent="0.25">
      <c r="T201">
        <f t="shared" si="7"/>
        <v>2037</v>
      </c>
      <c r="U201" s="6">
        <v>50131</v>
      </c>
      <c r="V201" s="8">
        <v>36.615752666666666</v>
      </c>
      <c r="W201" s="8">
        <v>21.768511999999998</v>
      </c>
      <c r="X201" s="7">
        <f t="shared" si="8"/>
        <v>29.192132333333333</v>
      </c>
      <c r="Y201" s="7"/>
      <c r="AD201" s="4">
        <v>49400</v>
      </c>
      <c r="AE201" s="1">
        <v>71.776412963867202</v>
      </c>
      <c r="AF201" s="1">
        <v>71.2596435546875</v>
      </c>
      <c r="AG201" s="1">
        <v>58.645890000000001</v>
      </c>
      <c r="AH201" s="1">
        <v>48.114939999999997</v>
      </c>
      <c r="AJ201">
        <v>2035</v>
      </c>
      <c r="AK201" s="4">
        <v>49400</v>
      </c>
      <c r="AL201" s="5">
        <v>71.546737670898438</v>
      </c>
      <c r="AM201" s="5">
        <v>53.965467777777775</v>
      </c>
      <c r="AN201" s="1">
        <v>62.756102724338106</v>
      </c>
    </row>
    <row r="202" spans="20:40" x14ac:dyDescent="0.25">
      <c r="T202">
        <f t="shared" si="7"/>
        <v>2037</v>
      </c>
      <c r="U202" s="6">
        <v>50161</v>
      </c>
      <c r="V202" s="8">
        <v>33.854008924731183</v>
      </c>
      <c r="W202" s="8">
        <v>10.931303763440861</v>
      </c>
      <c r="X202" s="7">
        <f t="shared" si="8"/>
        <v>22.392656344086021</v>
      </c>
      <c r="Y202" s="7"/>
      <c r="AD202" s="4">
        <v>49430</v>
      </c>
      <c r="AE202" s="1">
        <v>70.958068847656193</v>
      </c>
      <c r="AF202" s="1">
        <v>70.365257263183594</v>
      </c>
      <c r="AG202" s="1">
        <v>49.069809999999997</v>
      </c>
      <c r="AH202" s="1">
        <v>39.497059999999998</v>
      </c>
      <c r="AJ202">
        <v>2035</v>
      </c>
      <c r="AK202" s="4">
        <v>49430</v>
      </c>
      <c r="AL202" s="5">
        <v>70.696721805039246</v>
      </c>
      <c r="AM202" s="5">
        <v>44.849565376344088</v>
      </c>
      <c r="AN202" s="1">
        <v>57.773143590691667</v>
      </c>
    </row>
    <row r="203" spans="20:40" x14ac:dyDescent="0.25">
      <c r="T203">
        <f t="shared" si="7"/>
        <v>2037</v>
      </c>
      <c r="U203" s="6">
        <v>50192</v>
      </c>
      <c r="V203" s="8">
        <v>55.897936666666666</v>
      </c>
      <c r="W203" s="8">
        <v>28.855247777777777</v>
      </c>
      <c r="X203" s="7">
        <f t="shared" si="8"/>
        <v>42.376592222222222</v>
      </c>
      <c r="Y203" s="7"/>
      <c r="AD203" s="4">
        <v>49461</v>
      </c>
      <c r="AE203" s="1">
        <v>75.433044433593807</v>
      </c>
      <c r="AF203" s="1">
        <v>72.477561950683594</v>
      </c>
      <c r="AG203" s="1">
        <v>49.415103912353501</v>
      </c>
      <c r="AH203" s="1">
        <v>30.520542144775401</v>
      </c>
      <c r="AJ203">
        <v>2035</v>
      </c>
      <c r="AK203" s="4">
        <v>49461</v>
      </c>
      <c r="AL203" s="5">
        <v>74.185174051920612</v>
      </c>
      <c r="AM203" s="5">
        <v>41.437400054931636</v>
      </c>
      <c r="AN203" s="1">
        <v>57.811287053426128</v>
      </c>
    </row>
    <row r="204" spans="20:40" x14ac:dyDescent="0.25">
      <c r="T204">
        <f t="shared" si="7"/>
        <v>2037</v>
      </c>
      <c r="U204" s="6">
        <v>50222</v>
      </c>
      <c r="V204" s="8">
        <v>134.25140161290321</v>
      </c>
      <c r="W204" s="8">
        <v>96.088926021505387</v>
      </c>
      <c r="X204" s="7">
        <f t="shared" si="8"/>
        <v>115.1701638172043</v>
      </c>
      <c r="Y204" s="7"/>
      <c r="AD204" s="4">
        <v>49491</v>
      </c>
      <c r="AE204" s="1">
        <v>95.963099999999997</v>
      </c>
      <c r="AF204" s="1">
        <v>77.263351440429702</v>
      </c>
      <c r="AG204" s="1">
        <v>75.073490000000007</v>
      </c>
      <c r="AH204" s="1">
        <v>52.545859999999998</v>
      </c>
      <c r="AJ204">
        <v>2035</v>
      </c>
      <c r="AK204" s="4">
        <v>49491</v>
      </c>
      <c r="AL204" s="5">
        <v>87.316979698263196</v>
      </c>
      <c r="AM204" s="5">
        <v>64.65748903225807</v>
      </c>
      <c r="AN204" s="1">
        <v>75.987234365260633</v>
      </c>
    </row>
    <row r="205" spans="20:40" x14ac:dyDescent="0.25">
      <c r="T205">
        <f t="shared" si="7"/>
        <v>2037</v>
      </c>
      <c r="U205" s="6">
        <v>50253</v>
      </c>
      <c r="V205" s="8">
        <v>155.37382731182797</v>
      </c>
      <c r="W205" s="8">
        <v>130.72492666666665</v>
      </c>
      <c r="X205" s="7">
        <f t="shared" si="8"/>
        <v>143.04937698924732</v>
      </c>
      <c r="Y205" s="7"/>
      <c r="AD205" s="4">
        <v>49522</v>
      </c>
      <c r="AE205" s="1">
        <v>100.5078</v>
      </c>
      <c r="AF205" s="1">
        <v>80.865960000000001</v>
      </c>
      <c r="AG205" s="1">
        <v>88.783820000000006</v>
      </c>
      <c r="AH205" s="1">
        <v>64.172499999999999</v>
      </c>
      <c r="AJ205">
        <v>2035</v>
      </c>
      <c r="AK205" s="4">
        <v>49522</v>
      </c>
      <c r="AL205" s="5">
        <v>92.270899354838718</v>
      </c>
      <c r="AM205" s="5">
        <v>78.462943870967749</v>
      </c>
      <c r="AN205" s="1">
        <v>85.366921612903241</v>
      </c>
    </row>
    <row r="206" spans="20:40" x14ac:dyDescent="0.25">
      <c r="T206">
        <f t="shared" si="7"/>
        <v>2037</v>
      </c>
      <c r="U206" s="6">
        <v>50284</v>
      </c>
      <c r="V206" s="8">
        <v>91.391966666666661</v>
      </c>
      <c r="W206" s="8">
        <v>59.310136666666672</v>
      </c>
      <c r="X206" s="7">
        <f t="shared" si="8"/>
        <v>75.351051666666663</v>
      </c>
      <c r="Y206" s="7"/>
      <c r="AD206" s="4">
        <v>49553</v>
      </c>
      <c r="AE206" s="1">
        <v>87.619669999999999</v>
      </c>
      <c r="AF206" s="1">
        <v>75.790946960449205</v>
      </c>
      <c r="AG206" s="1">
        <v>83.348780000000005</v>
      </c>
      <c r="AH206" s="1">
        <v>64.789919999999995</v>
      </c>
      <c r="AJ206">
        <v>2035</v>
      </c>
      <c r="AK206" s="4">
        <v>49553</v>
      </c>
      <c r="AL206" s="5">
        <v>82.099599248209628</v>
      </c>
      <c r="AM206" s="5">
        <v>74.687978666666666</v>
      </c>
      <c r="AN206" s="1">
        <v>78.393788957438147</v>
      </c>
    </row>
    <row r="207" spans="20:40" x14ac:dyDescent="0.25">
      <c r="T207">
        <f t="shared" si="7"/>
        <v>2037</v>
      </c>
      <c r="U207" s="6">
        <v>50314</v>
      </c>
      <c r="V207" s="8">
        <v>73.937996451612904</v>
      </c>
      <c r="W207" s="8">
        <v>62.336099999999995</v>
      </c>
      <c r="X207" s="7">
        <f t="shared" si="8"/>
        <v>68.137048225806453</v>
      </c>
      <c r="Y207" s="7"/>
      <c r="AD207" s="4">
        <v>49583</v>
      </c>
      <c r="AE207" s="1">
        <v>78.553009033203097</v>
      </c>
      <c r="AF207" s="1">
        <v>72.584976196289105</v>
      </c>
      <c r="AG207" s="1">
        <v>69.021545410156193</v>
      </c>
      <c r="AH207" s="1">
        <v>54.394809722900398</v>
      </c>
      <c r="AJ207">
        <v>2035</v>
      </c>
      <c r="AK207" s="4">
        <v>49583</v>
      </c>
      <c r="AL207" s="5">
        <v>76.050285585464977</v>
      </c>
      <c r="AM207" s="5">
        <v>62.887753025177958</v>
      </c>
      <c r="AN207" s="1">
        <v>69.469019305321467</v>
      </c>
    </row>
    <row r="208" spans="20:40" x14ac:dyDescent="0.25">
      <c r="T208">
        <f t="shared" si="7"/>
        <v>2037</v>
      </c>
      <c r="U208" s="6">
        <v>50345</v>
      </c>
      <c r="V208" s="8">
        <v>72.850470485436887</v>
      </c>
      <c r="W208" s="8">
        <v>64.249363051317616</v>
      </c>
      <c r="X208" s="7">
        <f t="shared" si="8"/>
        <v>68.549916768377244</v>
      </c>
      <c r="Y208" s="7"/>
      <c r="AD208" s="4">
        <v>49614</v>
      </c>
      <c r="AE208" s="1">
        <v>77.307601928710895</v>
      </c>
      <c r="AF208" s="1">
        <v>73.128265380859403</v>
      </c>
      <c r="AG208" s="1">
        <v>64.471206665039105</v>
      </c>
      <c r="AH208" s="1">
        <v>51.2930717468262</v>
      </c>
      <c r="AJ208">
        <v>2035</v>
      </c>
      <c r="AK208" s="4">
        <v>49614</v>
      </c>
      <c r="AL208" s="5">
        <v>75.446898694507937</v>
      </c>
      <c r="AM208" s="5">
        <v>58.604103601590644</v>
      </c>
      <c r="AN208" s="1">
        <v>67.025501148049287</v>
      </c>
    </row>
    <row r="209" spans="20:40" x14ac:dyDescent="0.25">
      <c r="T209">
        <f t="shared" si="7"/>
        <v>2037</v>
      </c>
      <c r="U209" s="6">
        <v>50375</v>
      </c>
      <c r="V209" s="8">
        <v>79.999091935483861</v>
      </c>
      <c r="W209" s="8">
        <v>75.971566236559141</v>
      </c>
      <c r="X209" s="7">
        <f t="shared" si="8"/>
        <v>77.985329086021494</v>
      </c>
      <c r="Y209" s="7"/>
      <c r="AD209" s="4">
        <v>49644</v>
      </c>
      <c r="AE209" s="1">
        <v>79.78076171875</v>
      </c>
      <c r="AF209" s="1">
        <v>76.248542785644503</v>
      </c>
      <c r="AG209" s="1">
        <v>71.1951904296875</v>
      </c>
      <c r="AH209" s="1">
        <v>57.5023384094238</v>
      </c>
      <c r="AJ209">
        <v>2035</v>
      </c>
      <c r="AK209" s="4">
        <v>49644</v>
      </c>
      <c r="AL209" s="5">
        <v>78.147585222797986</v>
      </c>
      <c r="AM209" s="5">
        <v>64.864086807415035</v>
      </c>
      <c r="AN209" s="1">
        <v>71.50583601510651</v>
      </c>
    </row>
    <row r="210" spans="20:40" x14ac:dyDescent="0.25">
      <c r="T210">
        <f t="shared" si="7"/>
        <v>2038</v>
      </c>
      <c r="U210" s="6">
        <v>50406</v>
      </c>
      <c r="V210" s="8">
        <v>80.148566881720427</v>
      </c>
      <c r="W210" s="8">
        <v>69.49863451612903</v>
      </c>
      <c r="X210" s="7">
        <f t="shared" si="8"/>
        <v>74.823600698924736</v>
      </c>
      <c r="Y210" s="7"/>
      <c r="AD210" s="4">
        <v>49675</v>
      </c>
      <c r="AE210" s="1">
        <v>84.323440551757798</v>
      </c>
      <c r="AF210" s="1">
        <v>79.499114990234403</v>
      </c>
      <c r="AG210" s="1">
        <v>71.762046813964801</v>
      </c>
      <c r="AH210" s="1">
        <v>55.103103637695298</v>
      </c>
      <c r="AJ210">
        <v>2036</v>
      </c>
      <c r="AK210" s="4">
        <v>49675</v>
      </c>
      <c r="AL210" s="5">
        <v>82.196587347215228</v>
      </c>
      <c r="AM210" s="5">
        <v>64.417781542706209</v>
      </c>
      <c r="AN210" s="1">
        <v>73.307184444960711</v>
      </c>
    </row>
    <row r="211" spans="20:40" x14ac:dyDescent="0.25">
      <c r="T211">
        <f t="shared" si="7"/>
        <v>2038</v>
      </c>
      <c r="U211" s="6">
        <v>50437</v>
      </c>
      <c r="V211" s="8">
        <v>71.257025714285717</v>
      </c>
      <c r="W211" s="8">
        <v>72.334611428571435</v>
      </c>
      <c r="X211" s="7">
        <f t="shared" si="8"/>
        <v>71.795818571428583</v>
      </c>
      <c r="Y211" s="7"/>
      <c r="AD211" s="4">
        <v>49706</v>
      </c>
      <c r="AE211" s="1">
        <v>82.683235168457003</v>
      </c>
      <c r="AF211" s="1">
        <v>80.134971618652401</v>
      </c>
      <c r="AG211" s="1">
        <v>72.991958618164105</v>
      </c>
      <c r="AH211" s="1">
        <v>59.286521911621101</v>
      </c>
      <c r="AJ211">
        <v>2036</v>
      </c>
      <c r="AK211" s="4">
        <v>49706</v>
      </c>
      <c r="AL211" s="5">
        <v>81.599490900149291</v>
      </c>
      <c r="AM211" s="5">
        <v>67.163209674002132</v>
      </c>
      <c r="AN211" s="1">
        <v>74.381350287075719</v>
      </c>
    </row>
    <row r="212" spans="20:40" x14ac:dyDescent="0.25">
      <c r="T212">
        <f t="shared" si="7"/>
        <v>2038</v>
      </c>
      <c r="U212" s="6">
        <v>50465</v>
      </c>
      <c r="V212" s="8">
        <v>57.472352745625848</v>
      </c>
      <c r="W212" s="8">
        <v>43.653015545087484</v>
      </c>
      <c r="X212" s="7">
        <f t="shared" si="8"/>
        <v>50.56268414535667</v>
      </c>
      <c r="Y212" s="7"/>
      <c r="AD212" s="4">
        <v>49735</v>
      </c>
      <c r="AE212" s="1">
        <v>78.239356994628906</v>
      </c>
      <c r="AF212" s="1">
        <v>76.870590209960895</v>
      </c>
      <c r="AG212" s="1">
        <v>62.715785980224602</v>
      </c>
      <c r="AH212" s="1">
        <v>49.447681427002003</v>
      </c>
      <c r="AJ212">
        <v>2036</v>
      </c>
      <c r="AK212" s="4">
        <v>49735</v>
      </c>
      <c r="AL212" s="5">
        <v>77.636952232063038</v>
      </c>
      <c r="AM212" s="5">
        <v>56.876391378739015</v>
      </c>
      <c r="AN212" s="1">
        <v>67.256671805401027</v>
      </c>
    </row>
    <row r="213" spans="20:40" x14ac:dyDescent="0.25">
      <c r="T213">
        <f t="shared" si="7"/>
        <v>2038</v>
      </c>
      <c r="U213" s="6">
        <v>50496</v>
      </c>
      <c r="V213" s="8">
        <v>39.103144222222227</v>
      </c>
      <c r="W213" s="8">
        <v>27.875848888888886</v>
      </c>
      <c r="X213" s="7">
        <f t="shared" si="8"/>
        <v>33.489496555555554</v>
      </c>
      <c r="Y213" s="7"/>
      <c r="AD213" s="4">
        <v>49766</v>
      </c>
      <c r="AE213" s="1">
        <v>73.446342468261705</v>
      </c>
      <c r="AF213" s="1">
        <v>73.004821777343807</v>
      </c>
      <c r="AG213" s="1">
        <v>56.600597381591797</v>
      </c>
      <c r="AH213" s="1">
        <v>46.07208</v>
      </c>
      <c r="AJ213">
        <v>2036</v>
      </c>
      <c r="AK213" s="4">
        <v>49766</v>
      </c>
      <c r="AL213" s="5">
        <v>73.259922620985265</v>
      </c>
      <c r="AM213" s="5">
        <v>52.155223376030811</v>
      </c>
      <c r="AN213" s="1">
        <v>62.707572998508041</v>
      </c>
    </row>
    <row r="214" spans="20:40" x14ac:dyDescent="0.25">
      <c r="T214">
        <f t="shared" si="7"/>
        <v>2038</v>
      </c>
      <c r="U214" s="6">
        <v>50526</v>
      </c>
      <c r="V214" s="8">
        <v>35.230219354838709</v>
      </c>
      <c r="W214" s="8">
        <v>11.490331827956991</v>
      </c>
      <c r="X214" s="7">
        <f t="shared" si="8"/>
        <v>23.360275591397851</v>
      </c>
      <c r="Y214" s="7"/>
      <c r="AD214" s="4">
        <v>49796</v>
      </c>
      <c r="AE214" s="1">
        <v>73.354049682617202</v>
      </c>
      <c r="AF214" s="1">
        <v>74.266075134277401</v>
      </c>
      <c r="AG214" s="1">
        <v>49.394570000000002</v>
      </c>
      <c r="AH214" s="1">
        <v>40.08128</v>
      </c>
      <c r="AJ214">
        <v>2036</v>
      </c>
      <c r="AK214" s="4">
        <v>49796</v>
      </c>
      <c r="AL214" s="5">
        <v>73.756125419370619</v>
      </c>
      <c r="AM214" s="5">
        <v>45.288710967741935</v>
      </c>
      <c r="AN214" s="1">
        <v>59.522418193556277</v>
      </c>
    </row>
    <row r="215" spans="20:40" x14ac:dyDescent="0.25">
      <c r="T215">
        <f t="shared" si="7"/>
        <v>2038</v>
      </c>
      <c r="U215" s="6">
        <v>50557</v>
      </c>
      <c r="V215" s="8">
        <v>58.133987111111111</v>
      </c>
      <c r="W215" s="8">
        <v>30.405190666666666</v>
      </c>
      <c r="X215" s="7">
        <f t="shared" si="8"/>
        <v>44.26958888888889</v>
      </c>
      <c r="Y215" s="7"/>
      <c r="AD215" s="4">
        <v>49827</v>
      </c>
      <c r="AE215" s="1">
        <v>79.433624267578097</v>
      </c>
      <c r="AF215" s="1">
        <v>76.797286987304702</v>
      </c>
      <c r="AG215" s="1">
        <v>52.401546478271499</v>
      </c>
      <c r="AH215" s="1">
        <v>33.1432914733887</v>
      </c>
      <c r="AJ215">
        <v>2036</v>
      </c>
      <c r="AK215" s="4">
        <v>49827</v>
      </c>
      <c r="AL215" s="5">
        <v>78.261918809678804</v>
      </c>
      <c r="AM215" s="5">
        <v>43.84232203165692</v>
      </c>
      <c r="AN215" s="1">
        <v>61.052120420667862</v>
      </c>
    </row>
    <row r="216" spans="20:40" x14ac:dyDescent="0.25">
      <c r="T216">
        <f t="shared" si="7"/>
        <v>2038</v>
      </c>
      <c r="U216" s="6">
        <v>50587</v>
      </c>
      <c r="V216" s="8">
        <v>138.31947430107527</v>
      </c>
      <c r="W216" s="8">
        <v>97.927209354838723</v>
      </c>
      <c r="X216" s="7">
        <f t="shared" si="8"/>
        <v>118.12334182795701</v>
      </c>
      <c r="Y216" s="7"/>
      <c r="AD216" s="4">
        <v>49857</v>
      </c>
      <c r="AE216" s="1">
        <v>100.2479</v>
      </c>
      <c r="AF216" s="1">
        <v>82.005874633789105</v>
      </c>
      <c r="AG216" s="1">
        <v>77.955839999999995</v>
      </c>
      <c r="AH216" s="1">
        <v>53.54513</v>
      </c>
      <c r="AJ216">
        <v>2036</v>
      </c>
      <c r="AK216" s="4">
        <v>49857</v>
      </c>
      <c r="AL216" s="5">
        <v>92.205716774036048</v>
      </c>
      <c r="AM216" s="5">
        <v>67.194129139784934</v>
      </c>
      <c r="AN216" s="1">
        <v>79.699922956910484</v>
      </c>
    </row>
    <row r="217" spans="20:40" x14ac:dyDescent="0.25">
      <c r="T217">
        <f t="shared" si="7"/>
        <v>2038</v>
      </c>
      <c r="U217" s="6">
        <v>50618</v>
      </c>
      <c r="V217" s="8">
        <v>160.16250612903227</v>
      </c>
      <c r="W217" s="8">
        <v>132.32412870967741</v>
      </c>
      <c r="X217" s="7">
        <f t="shared" si="8"/>
        <v>146.24331741935484</v>
      </c>
      <c r="Y217" s="7"/>
      <c r="AD217" s="4">
        <v>49888</v>
      </c>
      <c r="AE217" s="1">
        <v>102.2248</v>
      </c>
      <c r="AF217" s="1">
        <v>83.918040000000005</v>
      </c>
      <c r="AG217" s="1">
        <v>88.923969999999997</v>
      </c>
      <c r="AH217" s="1">
        <v>65.82714</v>
      </c>
      <c r="AJ217">
        <v>2036</v>
      </c>
      <c r="AK217" s="4">
        <v>49888</v>
      </c>
      <c r="AL217" s="5">
        <v>94.154077849462382</v>
      </c>
      <c r="AM217" s="5">
        <v>78.74149655913979</v>
      </c>
      <c r="AN217" s="1">
        <v>86.447787204301079</v>
      </c>
    </row>
    <row r="218" spans="20:40" x14ac:dyDescent="0.25">
      <c r="T218">
        <f t="shared" si="7"/>
        <v>2038</v>
      </c>
      <c r="U218" s="6">
        <v>50649</v>
      </c>
      <c r="V218" s="8">
        <v>93.845753333333334</v>
      </c>
      <c r="W218" s="8">
        <v>62.006271111111111</v>
      </c>
      <c r="X218" s="7">
        <f t="shared" si="8"/>
        <v>77.926012222222226</v>
      </c>
      <c r="Y218" s="7"/>
      <c r="AD218" s="4">
        <v>49919</v>
      </c>
      <c r="AE218" s="1">
        <v>92.714749999999995</v>
      </c>
      <c r="AF218" s="1">
        <v>80.960807800292997</v>
      </c>
      <c r="AG218" s="1">
        <v>87.195790000000002</v>
      </c>
      <c r="AH218" s="1">
        <v>67.410060000000001</v>
      </c>
      <c r="AJ218">
        <v>2036</v>
      </c>
      <c r="AK218" s="4">
        <v>49919</v>
      </c>
      <c r="AL218" s="5">
        <v>87.490775689019117</v>
      </c>
      <c r="AM218" s="5">
        <v>78.402132222222235</v>
      </c>
      <c r="AN218" s="1">
        <v>82.946453955620683</v>
      </c>
    </row>
    <row r="219" spans="20:40" x14ac:dyDescent="0.25">
      <c r="T219">
        <f t="shared" si="7"/>
        <v>2038</v>
      </c>
      <c r="U219" s="6">
        <v>50679</v>
      </c>
      <c r="V219" s="8">
        <v>79.765792903225815</v>
      </c>
      <c r="W219" s="8">
        <v>64.931366989247309</v>
      </c>
      <c r="X219" s="7">
        <f t="shared" si="8"/>
        <v>72.348579946236555</v>
      </c>
      <c r="Y219" s="7"/>
      <c r="AD219" s="4">
        <v>49949</v>
      </c>
      <c r="AE219" s="1">
        <v>85.689460754394503</v>
      </c>
      <c r="AF219" s="1">
        <v>79.383087158203097</v>
      </c>
      <c r="AG219" s="1">
        <v>74.914733886718807</v>
      </c>
      <c r="AH219" s="1">
        <v>59.645683288574197</v>
      </c>
      <c r="AJ219">
        <v>2036</v>
      </c>
      <c r="AK219" s="4">
        <v>49949</v>
      </c>
      <c r="AL219" s="5">
        <v>83.044852472120695</v>
      </c>
      <c r="AM219" s="5">
        <v>68.511583635883966</v>
      </c>
      <c r="AN219" s="1">
        <v>75.778218054002338</v>
      </c>
    </row>
    <row r="220" spans="20:40" x14ac:dyDescent="0.25">
      <c r="T220">
        <f t="shared" si="7"/>
        <v>2038</v>
      </c>
      <c r="U220" s="6">
        <v>50710</v>
      </c>
      <c r="V220" s="8">
        <v>78.587087988904301</v>
      </c>
      <c r="W220" s="8">
        <v>68.569532108183083</v>
      </c>
      <c r="X220" s="7">
        <f t="shared" si="8"/>
        <v>73.578310048543699</v>
      </c>
      <c r="Y220" s="7"/>
      <c r="AD220" s="4">
        <v>49980</v>
      </c>
      <c r="AE220" s="1">
        <v>79.935775756835895</v>
      </c>
      <c r="AF220" s="1">
        <v>76.901237487792997</v>
      </c>
      <c r="AG220" s="1">
        <v>68.4033203125</v>
      </c>
      <c r="AH220" s="1">
        <v>54.849864959716797</v>
      </c>
      <c r="AJ220">
        <v>2036</v>
      </c>
      <c r="AK220" s="4">
        <v>49980</v>
      </c>
      <c r="AL220" s="5">
        <v>78.517413209446914</v>
      </c>
      <c r="AM220" s="5">
        <v>62.068348809188016</v>
      </c>
      <c r="AN220" s="1">
        <v>70.292881009317469</v>
      </c>
    </row>
    <row r="221" spans="20:40" x14ac:dyDescent="0.25">
      <c r="T221">
        <f t="shared" si="7"/>
        <v>2038</v>
      </c>
      <c r="U221" s="6">
        <v>50740</v>
      </c>
      <c r="V221" s="8">
        <v>84.633509462365595</v>
      </c>
      <c r="W221" s="8">
        <v>79.225354516129045</v>
      </c>
      <c r="X221" s="7">
        <f t="shared" si="8"/>
        <v>81.92943198924732</v>
      </c>
      <c r="Y221" s="7"/>
      <c r="AD221" s="4">
        <v>50010</v>
      </c>
      <c r="AE221" s="1">
        <v>84.908882141113295</v>
      </c>
      <c r="AF221" s="1">
        <v>81.310852050781193</v>
      </c>
      <c r="AG221" s="1">
        <v>75.852401733398395</v>
      </c>
      <c r="AH221" s="1">
        <v>60.533603668212898</v>
      </c>
      <c r="AJ221">
        <v>2036</v>
      </c>
      <c r="AK221" s="4">
        <v>50010</v>
      </c>
      <c r="AL221" s="5">
        <v>83.32265382171957</v>
      </c>
      <c r="AM221" s="5">
        <v>69.098953124015537</v>
      </c>
      <c r="AN221" s="1">
        <v>76.210803472867553</v>
      </c>
    </row>
    <row r="222" spans="20:40" x14ac:dyDescent="0.25">
      <c r="T222">
        <f t="shared" si="7"/>
        <v>2039</v>
      </c>
      <c r="U222" s="6">
        <v>50771</v>
      </c>
      <c r="V222" s="8">
        <v>83.30675247311828</v>
      </c>
      <c r="W222" s="8">
        <v>71.461309892473125</v>
      </c>
      <c r="X222" s="7">
        <f t="shared" si="8"/>
        <v>77.384031182795695</v>
      </c>
      <c r="Y222" s="7"/>
      <c r="AD222" s="4">
        <v>50041</v>
      </c>
      <c r="AE222" s="1">
        <v>89.437538146972599</v>
      </c>
      <c r="AF222" s="1">
        <v>85.018661499023395</v>
      </c>
      <c r="AG222" s="1">
        <v>75.949722290039105</v>
      </c>
      <c r="AH222" s="1">
        <v>58.164463043212898</v>
      </c>
      <c r="AJ222">
        <v>2037</v>
      </c>
      <c r="AK222" s="4">
        <v>50041</v>
      </c>
      <c r="AL222" s="5">
        <v>87.489431237661663</v>
      </c>
      <c r="AM222" s="5">
        <v>68.108909073696367</v>
      </c>
      <c r="AN222" s="1">
        <v>77.799170155679008</v>
      </c>
    </row>
    <row r="223" spans="20:40" x14ac:dyDescent="0.25">
      <c r="T223">
        <f t="shared" si="7"/>
        <v>2039</v>
      </c>
      <c r="U223" s="6">
        <v>50802</v>
      </c>
      <c r="V223" s="8">
        <v>75.185074285714293</v>
      </c>
      <c r="W223" s="8">
        <v>76.675625714285729</v>
      </c>
      <c r="X223" s="7">
        <f t="shared" si="8"/>
        <v>75.930350000000004</v>
      </c>
      <c r="Y223" s="7"/>
      <c r="AD223" s="4">
        <v>50072</v>
      </c>
      <c r="AE223" s="1">
        <v>87.634559631347599</v>
      </c>
      <c r="AF223" s="1">
        <v>85.332000732421903</v>
      </c>
      <c r="AG223" s="1">
        <v>77.679054260253906</v>
      </c>
      <c r="AH223" s="1">
        <v>62.442222595214801</v>
      </c>
      <c r="AJ223">
        <v>2037</v>
      </c>
      <c r="AK223" s="4">
        <v>50072</v>
      </c>
      <c r="AL223" s="5">
        <v>86.647748674665152</v>
      </c>
      <c r="AM223" s="5">
        <v>71.148983546665718</v>
      </c>
      <c r="AN223" s="1">
        <v>78.898366110665435</v>
      </c>
    </row>
    <row r="224" spans="20:40" x14ac:dyDescent="0.25">
      <c r="T224">
        <f t="shared" si="7"/>
        <v>2039</v>
      </c>
      <c r="U224" s="6">
        <v>50830</v>
      </c>
      <c r="V224" s="8">
        <v>58.907164885598924</v>
      </c>
      <c r="W224" s="8">
        <v>47.457882059219379</v>
      </c>
      <c r="X224" s="7">
        <f t="shared" si="8"/>
        <v>53.182523472409152</v>
      </c>
      <c r="Y224" s="7"/>
      <c r="AD224" s="4">
        <v>50100</v>
      </c>
      <c r="AE224" s="1">
        <v>83.226867675781193</v>
      </c>
      <c r="AF224" s="1">
        <v>82.066192626953097</v>
      </c>
      <c r="AG224" s="1">
        <v>67.134063720703097</v>
      </c>
      <c r="AH224" s="1">
        <v>52.462528228759801</v>
      </c>
      <c r="AJ224">
        <v>2037</v>
      </c>
      <c r="AK224" s="4">
        <v>50100</v>
      </c>
      <c r="AL224" s="5">
        <v>82.716045682555361</v>
      </c>
      <c r="AM224" s="5">
        <v>60.677008396523476</v>
      </c>
      <c r="AN224" s="1">
        <v>71.696527039539419</v>
      </c>
    </row>
    <row r="225" spans="20:40" x14ac:dyDescent="0.25">
      <c r="T225">
        <f t="shared" si="7"/>
        <v>2039</v>
      </c>
      <c r="U225" s="6">
        <v>50861</v>
      </c>
      <c r="V225" s="8">
        <v>37.523879111111107</v>
      </c>
      <c r="W225" s="8">
        <v>21.419468666666663</v>
      </c>
      <c r="X225" s="7">
        <f t="shared" si="8"/>
        <v>29.471673888888887</v>
      </c>
      <c r="Y225" s="7"/>
      <c r="AD225" s="4">
        <v>50131</v>
      </c>
      <c r="AE225" s="1">
        <v>78.366188049316406</v>
      </c>
      <c r="AF225" s="1">
        <v>78.467308044433594</v>
      </c>
      <c r="AG225" s="1">
        <v>61.1486206054688</v>
      </c>
      <c r="AH225" s="1">
        <v>48.898870000000002</v>
      </c>
      <c r="AJ225">
        <v>2037</v>
      </c>
      <c r="AK225" s="4">
        <v>50131</v>
      </c>
      <c r="AL225" s="5">
        <v>78.408883158365896</v>
      </c>
      <c r="AM225" s="5">
        <v>55.976503683159748</v>
      </c>
      <c r="AN225" s="1">
        <v>67.192693420762822</v>
      </c>
    </row>
    <row r="226" spans="20:40" x14ac:dyDescent="0.25">
      <c r="T226">
        <f t="shared" si="7"/>
        <v>2039</v>
      </c>
      <c r="U226" s="6">
        <v>50891</v>
      </c>
      <c r="V226" s="8">
        <v>36.36926053763441</v>
      </c>
      <c r="W226" s="8">
        <v>11.625009462365592</v>
      </c>
      <c r="X226" s="7">
        <f t="shared" si="8"/>
        <v>23.997135</v>
      </c>
      <c r="Y226" s="7"/>
      <c r="AD226" s="4">
        <v>50161</v>
      </c>
      <c r="AE226" s="1">
        <v>78.290100097656193</v>
      </c>
      <c r="AF226" s="1">
        <v>79.698677062988295</v>
      </c>
      <c r="AG226" s="1">
        <v>52.521889999999999</v>
      </c>
      <c r="AH226" s="1">
        <v>42.454389999999997</v>
      </c>
      <c r="AJ226">
        <v>2037</v>
      </c>
      <c r="AK226" s="4">
        <v>50161</v>
      </c>
      <c r="AL226" s="5">
        <v>78.94137761926136</v>
      </c>
      <c r="AM226" s="5">
        <v>47.867024408602148</v>
      </c>
      <c r="AN226" s="1">
        <v>63.404201013931754</v>
      </c>
    </row>
    <row r="227" spans="20:40" x14ac:dyDescent="0.25">
      <c r="T227">
        <f t="shared" si="7"/>
        <v>2039</v>
      </c>
      <c r="U227" s="6">
        <v>50922</v>
      </c>
      <c r="V227" s="8">
        <v>60.437396</v>
      </c>
      <c r="W227" s="8">
        <v>32.331259111111109</v>
      </c>
      <c r="X227" s="7">
        <f t="shared" si="8"/>
        <v>46.384327555555558</v>
      </c>
      <c r="Y227" s="7"/>
      <c r="AD227" s="4">
        <v>50192</v>
      </c>
      <c r="AE227" s="1">
        <v>84.888023376464801</v>
      </c>
      <c r="AF227" s="1">
        <v>82.602928161621094</v>
      </c>
      <c r="AG227" s="1">
        <v>57.300251007080099</v>
      </c>
      <c r="AH227" s="1">
        <v>36.3284912109375</v>
      </c>
      <c r="AJ227">
        <v>2037</v>
      </c>
      <c r="AK227" s="4">
        <v>50192</v>
      </c>
      <c r="AL227" s="5">
        <v>83.923205396864134</v>
      </c>
      <c r="AM227" s="5">
        <v>48.445507982042109</v>
      </c>
      <c r="AN227" s="1">
        <v>66.184356689453125</v>
      </c>
    </row>
    <row r="228" spans="20:40" x14ac:dyDescent="0.25">
      <c r="T228">
        <f t="shared" si="7"/>
        <v>2039</v>
      </c>
      <c r="U228" s="6">
        <v>50952</v>
      </c>
      <c r="V228" s="8">
        <v>130.49053150537637</v>
      </c>
      <c r="W228" s="8">
        <v>92.067285053763442</v>
      </c>
      <c r="X228" s="7">
        <f t="shared" si="8"/>
        <v>111.2789082795699</v>
      </c>
      <c r="Y228" s="7"/>
      <c r="AD228" s="4">
        <v>50222</v>
      </c>
      <c r="AE228" s="1">
        <v>106.44880000000001</v>
      </c>
      <c r="AF228" s="1">
        <v>89.102241516113295</v>
      </c>
      <c r="AG228" s="1">
        <v>84.340900000000005</v>
      </c>
      <c r="AH228" s="1">
        <v>56.998469999999998</v>
      </c>
      <c r="AJ228">
        <v>2037</v>
      </c>
      <c r="AK228" s="4">
        <v>50222</v>
      </c>
      <c r="AL228" s="5">
        <v>98.801392496351028</v>
      </c>
      <c r="AM228" s="5">
        <v>72.286710430107533</v>
      </c>
      <c r="AN228" s="1">
        <v>85.54405146322928</v>
      </c>
    </row>
    <row r="229" spans="20:40" x14ac:dyDescent="0.25">
      <c r="T229">
        <f t="shared" si="7"/>
        <v>2039</v>
      </c>
      <c r="U229" s="6">
        <v>50983</v>
      </c>
      <c r="V229" s="8">
        <v>152.95264967741937</v>
      </c>
      <c r="W229" s="8">
        <v>126.6489722580645</v>
      </c>
      <c r="X229" s="7">
        <f t="shared" si="8"/>
        <v>139.80081096774194</v>
      </c>
      <c r="Y229" s="7"/>
      <c r="AD229" s="4">
        <v>50253</v>
      </c>
      <c r="AE229" s="1">
        <v>107.77290000000001</v>
      </c>
      <c r="AF229" s="1">
        <v>89.883834838867202</v>
      </c>
      <c r="AG229" s="1">
        <v>95.146940000000001</v>
      </c>
      <c r="AH229" s="1">
        <v>70.288870000000003</v>
      </c>
      <c r="AJ229">
        <v>2037</v>
      </c>
      <c r="AK229" s="4">
        <v>50253</v>
      </c>
      <c r="AL229" s="5">
        <v>99.886322885952211</v>
      </c>
      <c r="AM229" s="5">
        <v>84.1880059139785</v>
      </c>
      <c r="AN229" s="1">
        <v>92.037164399965349</v>
      </c>
    </row>
    <row r="230" spans="20:40" x14ac:dyDescent="0.25">
      <c r="T230">
        <f t="shared" si="7"/>
        <v>2039</v>
      </c>
      <c r="U230" s="6">
        <v>51014</v>
      </c>
      <c r="V230" s="8">
        <v>91.303725555555559</v>
      </c>
      <c r="W230" s="8">
        <v>60.329332222222227</v>
      </c>
      <c r="X230" s="7">
        <f t="shared" si="8"/>
        <v>75.816528888888897</v>
      </c>
      <c r="Y230" s="7"/>
      <c r="AD230" s="4">
        <v>50284</v>
      </c>
      <c r="AE230" s="1">
        <v>96.126530000000002</v>
      </c>
      <c r="AF230" s="1">
        <v>85.952743530273395</v>
      </c>
      <c r="AG230" s="1">
        <v>93.441810000000004</v>
      </c>
      <c r="AH230" s="1">
        <v>70.679969999999997</v>
      </c>
      <c r="AJ230">
        <v>2037</v>
      </c>
      <c r="AK230" s="4">
        <v>50284</v>
      </c>
      <c r="AL230" s="5">
        <v>91.60484712456595</v>
      </c>
      <c r="AM230" s="5">
        <v>83.325436666666675</v>
      </c>
      <c r="AN230" s="1">
        <v>87.465141895616313</v>
      </c>
    </row>
    <row r="231" spans="20:40" x14ac:dyDescent="0.25">
      <c r="T231">
        <f t="shared" si="7"/>
        <v>2039</v>
      </c>
      <c r="U231" s="6">
        <v>51044</v>
      </c>
      <c r="V231" s="8">
        <v>87.639577634408596</v>
      </c>
      <c r="W231" s="8">
        <v>76.677749247311837</v>
      </c>
      <c r="X231" s="7">
        <f t="shared" si="8"/>
        <v>82.158663440860209</v>
      </c>
      <c r="Y231" s="7"/>
      <c r="AD231" s="4">
        <v>50314</v>
      </c>
      <c r="AE231" s="1">
        <v>88.008445739746094</v>
      </c>
      <c r="AF231" s="1">
        <v>82.5042724609375</v>
      </c>
      <c r="AG231" s="1">
        <v>77.508598327636705</v>
      </c>
      <c r="AH231" s="1">
        <v>61.347690582275398</v>
      </c>
      <c r="AJ231">
        <v>2037</v>
      </c>
      <c r="AK231" s="4">
        <v>50314</v>
      </c>
      <c r="AL231" s="5">
        <v>85.700244042181197</v>
      </c>
      <c r="AM231" s="5">
        <v>70.731443466678741</v>
      </c>
      <c r="AN231" s="1">
        <v>78.215843754429969</v>
      </c>
    </row>
    <row r="232" spans="20:40" x14ac:dyDescent="0.25">
      <c r="T232">
        <f t="shared" si="7"/>
        <v>2039</v>
      </c>
      <c r="U232" s="6">
        <v>51075</v>
      </c>
      <c r="V232" s="8">
        <v>81.052139583911242</v>
      </c>
      <c r="W232" s="8">
        <v>74.488760859916781</v>
      </c>
      <c r="X232" s="7">
        <f t="shared" si="8"/>
        <v>77.770450221914018</v>
      </c>
      <c r="Y232" s="7"/>
      <c r="AD232" s="4">
        <v>50345</v>
      </c>
      <c r="AE232" s="1">
        <v>85.876380920410199</v>
      </c>
      <c r="AF232" s="1">
        <v>82.386741638183594</v>
      </c>
      <c r="AG232" s="1">
        <v>75.081283569335895</v>
      </c>
      <c r="AH232" s="1">
        <v>59.619377136230497</v>
      </c>
      <c r="AJ232">
        <v>2037</v>
      </c>
      <c r="AK232" s="4">
        <v>50345</v>
      </c>
      <c r="AL232" s="5">
        <v>84.245301255902064</v>
      </c>
      <c r="AM232" s="5">
        <v>67.85428985511048</v>
      </c>
      <c r="AN232" s="1">
        <v>76.049795555506279</v>
      </c>
    </row>
    <row r="233" spans="20:40" x14ac:dyDescent="0.25">
      <c r="T233">
        <f t="shared" si="7"/>
        <v>2039</v>
      </c>
      <c r="U233" s="6">
        <v>51105</v>
      </c>
      <c r="V233" s="8">
        <v>88.872793655913966</v>
      </c>
      <c r="W233" s="8">
        <v>81.67155709677418</v>
      </c>
      <c r="X233" s="7">
        <f t="shared" si="8"/>
        <v>85.27217537634408</v>
      </c>
      <c r="Y233" s="7"/>
      <c r="AD233" s="4">
        <v>50375</v>
      </c>
      <c r="AE233" s="1">
        <v>91.053352355957003</v>
      </c>
      <c r="AF233" s="1">
        <v>87.683509826660199</v>
      </c>
      <c r="AG233" s="1">
        <v>82.228782653808594</v>
      </c>
      <c r="AH233" s="1">
        <v>65.535827636718807</v>
      </c>
      <c r="AJ233">
        <v>2037</v>
      </c>
      <c r="AK233" s="4">
        <v>50375</v>
      </c>
      <c r="AL233" s="5">
        <v>89.567722853793896</v>
      </c>
      <c r="AM233" s="5">
        <v>74.869522915091594</v>
      </c>
      <c r="AN233" s="1">
        <v>82.218622884442738</v>
      </c>
    </row>
    <row r="234" spans="20:40" x14ac:dyDescent="0.25">
      <c r="T234">
        <f t="shared" si="7"/>
        <v>2040</v>
      </c>
      <c r="U234" s="6">
        <v>51136</v>
      </c>
      <c r="V234" s="8">
        <v>87.901557204301085</v>
      </c>
      <c r="W234" s="8">
        <v>74.366082043010749</v>
      </c>
      <c r="X234" s="7">
        <f t="shared" si="8"/>
        <v>81.13381962365591</v>
      </c>
      <c r="Y234" s="7"/>
      <c r="AD234" s="4">
        <v>50406</v>
      </c>
      <c r="AE234" s="1">
        <v>95.513458251953097</v>
      </c>
      <c r="AF234" s="1">
        <v>91.597717285156193</v>
      </c>
      <c r="AG234" s="1">
        <v>80.530746459960895</v>
      </c>
      <c r="AH234" s="1">
        <v>62.407642364502003</v>
      </c>
      <c r="AJ234">
        <v>2038</v>
      </c>
      <c r="AK234" s="4">
        <v>50406</v>
      </c>
      <c r="AL234" s="5">
        <v>93.702954364079261</v>
      </c>
      <c r="AM234" s="5">
        <v>72.151246716899266</v>
      </c>
      <c r="AN234" s="1">
        <v>82.927100540489263</v>
      </c>
    </row>
    <row r="235" spans="20:40" x14ac:dyDescent="0.25">
      <c r="T235">
        <f t="shared" si="7"/>
        <v>2040</v>
      </c>
      <c r="U235" s="6">
        <v>51167</v>
      </c>
      <c r="V235" s="8">
        <v>77.617223678160926</v>
      </c>
      <c r="W235" s="8">
        <v>78.140610574712639</v>
      </c>
      <c r="X235" s="7">
        <f t="shared" si="8"/>
        <v>77.878917126436789</v>
      </c>
      <c r="Y235" s="7"/>
      <c r="AD235" s="4">
        <v>50437</v>
      </c>
      <c r="AE235" s="1">
        <v>94.641334533691406</v>
      </c>
      <c r="AF235" s="1">
        <v>91.289848327636705</v>
      </c>
      <c r="AG235" s="1">
        <v>83.708923339843807</v>
      </c>
      <c r="AH235" s="1">
        <v>67.059959411621094</v>
      </c>
      <c r="AJ235">
        <v>2038</v>
      </c>
      <c r="AK235" s="4">
        <v>50437</v>
      </c>
      <c r="AL235" s="5">
        <v>93.204983302525093</v>
      </c>
      <c r="AM235" s="5">
        <v>76.573653084891205</v>
      </c>
      <c r="AN235" s="1">
        <v>84.889318193708149</v>
      </c>
    </row>
    <row r="236" spans="20:40" x14ac:dyDescent="0.25">
      <c r="T236">
        <f t="shared" si="7"/>
        <v>2040</v>
      </c>
      <c r="U236" s="6">
        <v>51196</v>
      </c>
      <c r="V236" s="8">
        <v>60.661974253028269</v>
      </c>
      <c r="W236" s="8">
        <v>46.356279017496632</v>
      </c>
      <c r="X236" s="7">
        <f t="shared" si="8"/>
        <v>53.509126635262447</v>
      </c>
      <c r="Y236" s="7"/>
      <c r="AD236" s="4">
        <v>50465</v>
      </c>
      <c r="AE236" s="1">
        <v>89.096763610839801</v>
      </c>
      <c r="AF236" s="1">
        <v>88.858291625976605</v>
      </c>
      <c r="AG236" s="1">
        <v>71.763816833496094</v>
      </c>
      <c r="AH236" s="1">
        <v>56.054405212402301</v>
      </c>
      <c r="AJ236">
        <v>2038</v>
      </c>
      <c r="AK236" s="4">
        <v>50465</v>
      </c>
      <c r="AL236" s="5">
        <v>88.996945592949558</v>
      </c>
      <c r="AM236" s="5">
        <v>65.188275764639869</v>
      </c>
      <c r="AN236" s="1">
        <v>77.092610678794713</v>
      </c>
    </row>
    <row r="237" spans="20:40" x14ac:dyDescent="0.25">
      <c r="T237">
        <f t="shared" si="7"/>
        <v>2040</v>
      </c>
      <c r="U237" s="6">
        <v>51227</v>
      </c>
      <c r="V237" s="8">
        <v>39.902800000000006</v>
      </c>
      <c r="W237" s="8">
        <v>23.28839111111111</v>
      </c>
      <c r="X237" s="7">
        <f t="shared" si="8"/>
        <v>31.595595555555558</v>
      </c>
      <c r="Y237" s="7"/>
      <c r="AD237" s="4">
        <v>50496</v>
      </c>
      <c r="AE237" s="1">
        <v>85.408988952636705</v>
      </c>
      <c r="AF237" s="1">
        <v>86.825698852539105</v>
      </c>
      <c r="AG237" s="1">
        <v>69.567718505859403</v>
      </c>
      <c r="AH237" s="1">
        <v>56.4255</v>
      </c>
      <c r="AJ237">
        <v>2038</v>
      </c>
      <c r="AK237" s="4">
        <v>50496</v>
      </c>
      <c r="AL237" s="5">
        <v>86.007155354817726</v>
      </c>
      <c r="AM237" s="5">
        <v>64.018781803385437</v>
      </c>
      <c r="AN237" s="1">
        <v>75.012968579101582</v>
      </c>
    </row>
    <row r="238" spans="20:40" x14ac:dyDescent="0.25">
      <c r="T238">
        <f t="shared" si="7"/>
        <v>2040</v>
      </c>
      <c r="U238" s="6">
        <v>51257</v>
      </c>
      <c r="V238" s="8">
        <v>39.211339569892473</v>
      </c>
      <c r="W238" s="8">
        <v>13.264039784946236</v>
      </c>
      <c r="X238" s="7">
        <f t="shared" si="8"/>
        <v>26.237689677419354</v>
      </c>
      <c r="Y238" s="7"/>
      <c r="AD238" s="4">
        <v>50526</v>
      </c>
      <c r="AE238" s="1">
        <v>83.301803588867202</v>
      </c>
      <c r="AF238" s="1">
        <v>85.644477844238295</v>
      </c>
      <c r="AG238" s="1">
        <v>56.560760000000002</v>
      </c>
      <c r="AH238" s="1">
        <v>45.636949999999999</v>
      </c>
      <c r="AJ238">
        <v>2038</v>
      </c>
      <c r="AK238" s="4">
        <v>50526</v>
      </c>
      <c r="AL238" s="5">
        <v>84.38497555640437</v>
      </c>
      <c r="AM238" s="5">
        <v>51.509966129032257</v>
      </c>
      <c r="AN238" s="1">
        <v>67.947470842718317</v>
      </c>
    </row>
    <row r="239" spans="20:40" x14ac:dyDescent="0.25">
      <c r="T239">
        <f t="shared" si="7"/>
        <v>2040</v>
      </c>
      <c r="U239" s="6">
        <v>51288</v>
      </c>
      <c r="V239" s="8">
        <v>63.772158444444443</v>
      </c>
      <c r="W239" s="8">
        <v>35.325259333333335</v>
      </c>
      <c r="X239" s="7">
        <f t="shared" si="8"/>
        <v>49.548708888888889</v>
      </c>
      <c r="Y239" s="7"/>
      <c r="AD239" s="4">
        <v>50557</v>
      </c>
      <c r="AE239" s="1">
        <v>90.898796081542997</v>
      </c>
      <c r="AF239" s="1">
        <v>89.597885131835895</v>
      </c>
      <c r="AG239" s="1">
        <v>61.020465850830099</v>
      </c>
      <c r="AH239" s="1">
        <v>39.965782165527301</v>
      </c>
      <c r="AJ239">
        <v>2038</v>
      </c>
      <c r="AK239" s="4">
        <v>50557</v>
      </c>
      <c r="AL239" s="5">
        <v>90.349522569444446</v>
      </c>
      <c r="AM239" s="5">
        <v>52.130710517035581</v>
      </c>
      <c r="AN239" s="1">
        <v>71.240116543240021</v>
      </c>
    </row>
    <row r="240" spans="20:40" x14ac:dyDescent="0.25">
      <c r="T240">
        <f t="shared" si="7"/>
        <v>2040</v>
      </c>
      <c r="U240" s="6">
        <v>51318</v>
      </c>
      <c r="V240" s="8">
        <v>154.0688529032258</v>
      </c>
      <c r="W240" s="8">
        <v>108.79969053763442</v>
      </c>
      <c r="X240" s="7">
        <f t="shared" si="8"/>
        <v>131.4342717204301</v>
      </c>
      <c r="Y240" s="7"/>
      <c r="AD240" s="4">
        <v>50587</v>
      </c>
      <c r="AE240" s="1">
        <v>113.5941</v>
      </c>
      <c r="AF240" s="1">
        <v>96.912147521972599</v>
      </c>
      <c r="AG240" s="1">
        <v>89.06156</v>
      </c>
      <c r="AH240" s="1">
        <v>59.79954</v>
      </c>
      <c r="AJ240">
        <v>2038</v>
      </c>
      <c r="AK240" s="4">
        <v>50587</v>
      </c>
      <c r="AL240" s="5">
        <v>106.23969084302017</v>
      </c>
      <c r="AM240" s="5">
        <v>76.161099569892471</v>
      </c>
      <c r="AN240" s="1">
        <v>91.200395206456321</v>
      </c>
    </row>
    <row r="241" spans="20:40" x14ac:dyDescent="0.25">
      <c r="T241">
        <f t="shared" si="7"/>
        <v>2040</v>
      </c>
      <c r="U241" s="6">
        <v>51349</v>
      </c>
      <c r="V241" s="8">
        <v>156.80412903225806</v>
      </c>
      <c r="W241" s="8">
        <v>130.92906129032258</v>
      </c>
      <c r="X241" s="7">
        <f t="shared" si="8"/>
        <v>143.86659516129032</v>
      </c>
      <c r="Y241" s="7"/>
      <c r="AD241" s="4">
        <v>50618</v>
      </c>
      <c r="AE241" s="1">
        <v>115.55840000000001</v>
      </c>
      <c r="AF241" s="1">
        <v>97.613876342773395</v>
      </c>
      <c r="AG241" s="1">
        <v>101.7817</v>
      </c>
      <c r="AH241" s="1">
        <v>74.827380000000005</v>
      </c>
      <c r="AJ241">
        <v>2038</v>
      </c>
      <c r="AK241" s="4">
        <v>50618</v>
      </c>
      <c r="AL241" s="5">
        <v>107.64737344143774</v>
      </c>
      <c r="AM241" s="5">
        <v>89.898612688172051</v>
      </c>
      <c r="AN241" s="1">
        <v>98.772993064804893</v>
      </c>
    </row>
    <row r="242" spans="20:40" x14ac:dyDescent="0.25">
      <c r="T242">
        <f t="shared" si="7"/>
        <v>2040</v>
      </c>
      <c r="U242" s="6">
        <v>51380</v>
      </c>
      <c r="V242" s="8">
        <v>93.003135999999998</v>
      </c>
      <c r="W242" s="8">
        <v>62.585356666666669</v>
      </c>
      <c r="X242" s="7">
        <f t="shared" si="8"/>
        <v>77.794246333333334</v>
      </c>
      <c r="Y242" s="7"/>
      <c r="AD242" s="4">
        <v>50649</v>
      </c>
      <c r="AE242" s="1">
        <v>102.2257</v>
      </c>
      <c r="AF242" s="1">
        <v>93.317619323730497</v>
      </c>
      <c r="AG242" s="1">
        <v>98.212940000000003</v>
      </c>
      <c r="AH242" s="1">
        <v>75.502560000000003</v>
      </c>
      <c r="AJ242">
        <v>2038</v>
      </c>
      <c r="AK242" s="4">
        <v>50649</v>
      </c>
      <c r="AL242" s="5">
        <v>98.266553032769124</v>
      </c>
      <c r="AM242" s="5">
        <v>88.11943777777779</v>
      </c>
      <c r="AN242" s="1">
        <v>93.19299540527345</v>
      </c>
    </row>
    <row r="243" spans="20:40" x14ac:dyDescent="0.25">
      <c r="T243">
        <f t="shared" si="7"/>
        <v>2040</v>
      </c>
      <c r="U243" s="6">
        <v>51410</v>
      </c>
      <c r="V243" s="8">
        <v>85.466835806451613</v>
      </c>
      <c r="W243" s="8">
        <v>77.514701290322563</v>
      </c>
      <c r="X243" s="7">
        <f t="shared" si="8"/>
        <v>81.490768548387081</v>
      </c>
      <c r="Y243" s="7"/>
      <c r="AD243" s="4">
        <v>50679</v>
      </c>
      <c r="AE243" s="1">
        <v>95.437553405761705</v>
      </c>
      <c r="AF243" s="1">
        <v>90.368553161621094</v>
      </c>
      <c r="AG243" s="1">
        <v>83.80419921875</v>
      </c>
      <c r="AH243" s="1">
        <v>66.280448913574205</v>
      </c>
      <c r="AJ243">
        <v>2038</v>
      </c>
      <c r="AK243" s="4">
        <v>50679</v>
      </c>
      <c r="AL243" s="5">
        <v>93.202832868022298</v>
      </c>
      <c r="AM243" s="5">
        <v>76.078674890661759</v>
      </c>
      <c r="AN243" s="1">
        <v>84.640753879342029</v>
      </c>
    </row>
    <row r="244" spans="20:40" x14ac:dyDescent="0.25">
      <c r="T244">
        <f t="shared" si="7"/>
        <v>2040</v>
      </c>
      <c r="U244" s="6">
        <v>51441</v>
      </c>
      <c r="V244" s="8">
        <v>83.627131803051327</v>
      </c>
      <c r="W244" s="8">
        <v>79.467589126213596</v>
      </c>
      <c r="X244" s="7">
        <f t="shared" si="8"/>
        <v>81.547360464632462</v>
      </c>
      <c r="Y244" s="7"/>
      <c r="AD244" s="4">
        <v>50710</v>
      </c>
      <c r="AE244" s="1">
        <v>94.385765075683594</v>
      </c>
      <c r="AF244" s="1">
        <v>90.081222534179702</v>
      </c>
      <c r="AG244" s="1">
        <v>81.794700622558594</v>
      </c>
      <c r="AH244" s="1">
        <v>64.240226745605497</v>
      </c>
      <c r="AJ244">
        <v>2038</v>
      </c>
      <c r="AK244" s="4">
        <v>50710</v>
      </c>
      <c r="AL244" s="5">
        <v>92.469318257621524</v>
      </c>
      <c r="AM244" s="5">
        <v>73.979185900641895</v>
      </c>
      <c r="AN244" s="1">
        <v>83.224252079131702</v>
      </c>
    </row>
    <row r="245" spans="20:40" x14ac:dyDescent="0.25">
      <c r="T245">
        <f t="shared" si="7"/>
        <v>2040</v>
      </c>
      <c r="U245" s="6">
        <v>51471</v>
      </c>
      <c r="V245" s="8">
        <v>95.221489462365582</v>
      </c>
      <c r="W245" s="8">
        <v>88.529546344086015</v>
      </c>
      <c r="X245" s="7">
        <f t="shared" si="8"/>
        <v>91.875517903225798</v>
      </c>
      <c r="Y245" s="7"/>
      <c r="AD245" s="4">
        <v>50740</v>
      </c>
      <c r="AE245" s="1">
        <v>98.208267211914105</v>
      </c>
      <c r="AF245" s="1">
        <v>95.069725036621094</v>
      </c>
      <c r="AG245" s="1">
        <v>88.67529296875</v>
      </c>
      <c r="AH245" s="1">
        <v>70.197311401367202</v>
      </c>
      <c r="AJ245">
        <v>2038</v>
      </c>
      <c r="AK245" s="4">
        <v>50740</v>
      </c>
      <c r="AL245" s="5">
        <v>96.824608833559111</v>
      </c>
      <c r="AM245" s="5">
        <v>80.529086041194148</v>
      </c>
      <c r="AN245" s="1">
        <v>88.676847437376637</v>
      </c>
    </row>
    <row r="246" spans="20:40" x14ac:dyDescent="0.25">
      <c r="X246" s="7"/>
      <c r="AD246" s="4">
        <v>50771</v>
      </c>
      <c r="AE246" s="1">
        <v>102.89119720459</v>
      </c>
      <c r="AF246" s="1">
        <v>98.783226013183594</v>
      </c>
      <c r="AG246" s="1">
        <v>86.738800048828097</v>
      </c>
      <c r="AH246" s="1">
        <v>66.022781372070298</v>
      </c>
      <c r="AJ246">
        <v>2039</v>
      </c>
      <c r="AK246" s="4">
        <v>50771</v>
      </c>
      <c r="AL246" s="5">
        <v>100.99181267523004</v>
      </c>
      <c r="AM246" s="5">
        <v>77.16042582194008</v>
      </c>
      <c r="AN246" s="1">
        <v>89.076119248585059</v>
      </c>
    </row>
    <row r="247" spans="20:40" x14ac:dyDescent="0.25">
      <c r="AD247" s="4">
        <v>50802</v>
      </c>
      <c r="AE247" s="1">
        <v>101.315139770508</v>
      </c>
      <c r="AF247" s="1">
        <v>98.615890502929702</v>
      </c>
      <c r="AG247" s="1">
        <v>89.312004089355497</v>
      </c>
      <c r="AH247" s="1">
        <v>71.106697082519503</v>
      </c>
      <c r="AJ247">
        <v>2039</v>
      </c>
      <c r="AK247" s="4">
        <v>50802</v>
      </c>
      <c r="AL247" s="5">
        <v>100.15831865583158</v>
      </c>
      <c r="AM247" s="5">
        <v>81.509729657854365</v>
      </c>
      <c r="AN247" s="1">
        <v>90.834024156842972</v>
      </c>
    </row>
    <row r="248" spans="20:40" x14ac:dyDescent="0.25">
      <c r="AD248" s="4">
        <v>50830</v>
      </c>
      <c r="AE248" s="1">
        <v>94.428230285644503</v>
      </c>
      <c r="AF248" s="1">
        <v>95.101646423339801</v>
      </c>
      <c r="AG248" s="1">
        <v>75.134391784667997</v>
      </c>
      <c r="AH248" s="1">
        <v>58.503189086914098</v>
      </c>
      <c r="AJ248">
        <v>2039</v>
      </c>
      <c r="AK248" s="4">
        <v>50830</v>
      </c>
      <c r="AL248" s="5">
        <v>94.710104335204718</v>
      </c>
      <c r="AM248" s="5">
        <v>68.173013535675452</v>
      </c>
      <c r="AN248" s="1">
        <v>81.441558935440085</v>
      </c>
    </row>
    <row r="249" spans="20:40" x14ac:dyDescent="0.25">
      <c r="AD249" s="4">
        <v>50861</v>
      </c>
      <c r="AE249" s="1">
        <v>86.961921691894503</v>
      </c>
      <c r="AF249" s="1">
        <v>91.489662170410199</v>
      </c>
      <c r="AG249" s="1">
        <v>68.157135009765597</v>
      </c>
      <c r="AH249" s="1">
        <v>55.761189999999999</v>
      </c>
      <c r="AJ249">
        <v>2039</v>
      </c>
      <c r="AK249" s="4">
        <v>50861</v>
      </c>
      <c r="AL249" s="5">
        <v>88.87363433837892</v>
      </c>
      <c r="AM249" s="5">
        <v>62.9232915611979</v>
      </c>
      <c r="AN249" s="1">
        <v>75.89846294978841</v>
      </c>
    </row>
    <row r="250" spans="20:40" x14ac:dyDescent="0.25">
      <c r="AD250" s="4">
        <v>50891</v>
      </c>
      <c r="AE250" s="1">
        <v>87.789978027343807</v>
      </c>
      <c r="AF250" s="1">
        <v>92.126327514648395</v>
      </c>
      <c r="AG250" s="1">
        <v>60.323639999999997</v>
      </c>
      <c r="AH250" s="1">
        <v>48.005839999999999</v>
      </c>
      <c r="AJ250">
        <v>2039</v>
      </c>
      <c r="AK250" s="4">
        <v>50891</v>
      </c>
      <c r="AL250" s="5">
        <v>89.794956822549153</v>
      </c>
      <c r="AM250" s="5">
        <v>54.628313118279571</v>
      </c>
      <c r="AN250" s="1">
        <v>72.211634970414366</v>
      </c>
    </row>
    <row r="251" spans="20:40" x14ac:dyDescent="0.25">
      <c r="AD251" s="4">
        <v>50922</v>
      </c>
      <c r="AE251" s="1">
        <v>96.337165832519503</v>
      </c>
      <c r="AF251" s="1">
        <v>95.843406677246094</v>
      </c>
      <c r="AG251" s="1">
        <v>63.471336364746101</v>
      </c>
      <c r="AH251" s="1">
        <v>41.884361267089801</v>
      </c>
      <c r="AJ251">
        <v>2039</v>
      </c>
      <c r="AK251" s="4">
        <v>50922</v>
      </c>
      <c r="AL251" s="5">
        <v>96.1286897447374</v>
      </c>
      <c r="AM251" s="5">
        <v>54.356835767957882</v>
      </c>
      <c r="AN251" s="1">
        <v>75.242762756347645</v>
      </c>
    </row>
    <row r="252" spans="20:40" x14ac:dyDescent="0.25">
      <c r="AD252" s="4">
        <v>50952</v>
      </c>
      <c r="AE252" s="1">
        <v>119.5992</v>
      </c>
      <c r="AF252" s="1">
        <v>103.83103179931599</v>
      </c>
      <c r="AG252" s="1">
        <v>92.807190000000006</v>
      </c>
      <c r="AH252" s="1">
        <v>63.364559999999997</v>
      </c>
      <c r="AJ252">
        <v>2039</v>
      </c>
      <c r="AK252" s="4">
        <v>50952</v>
      </c>
      <c r="AL252" s="5">
        <v>112.30854158462998</v>
      </c>
      <c r="AM252" s="5">
        <v>79.193930967741949</v>
      </c>
      <c r="AN252" s="1">
        <v>95.751236276185963</v>
      </c>
    </row>
    <row r="253" spans="20:40" x14ac:dyDescent="0.25">
      <c r="AD253" s="4">
        <v>50983</v>
      </c>
      <c r="AE253" s="1">
        <v>122.3669</v>
      </c>
      <c r="AF253" s="1">
        <v>105.309677124023</v>
      </c>
      <c r="AG253" s="1">
        <v>107.4448</v>
      </c>
      <c r="AH253" s="1">
        <v>77.872200000000007</v>
      </c>
      <c r="AJ253">
        <v>2039</v>
      </c>
      <c r="AK253" s="4">
        <v>50983</v>
      </c>
      <c r="AL253" s="5">
        <v>115.21387105200965</v>
      </c>
      <c r="AM253" s="5">
        <v>95.043387096774197</v>
      </c>
      <c r="AN253" s="1">
        <v>105.12862907439192</v>
      </c>
    </row>
    <row r="254" spans="20:40" x14ac:dyDescent="0.25">
      <c r="AD254" s="4">
        <v>51014</v>
      </c>
      <c r="AE254" s="1">
        <v>109.688</v>
      </c>
      <c r="AF254" s="1">
        <v>102.43482208252</v>
      </c>
      <c r="AG254" s="1">
        <v>103.2483</v>
      </c>
      <c r="AH254" s="1">
        <v>80.398200000000003</v>
      </c>
      <c r="AJ254">
        <v>2039</v>
      </c>
      <c r="AK254" s="4">
        <v>51014</v>
      </c>
      <c r="AL254" s="5">
        <v>106.46436537000889</v>
      </c>
      <c r="AM254" s="5">
        <v>93.092700000000008</v>
      </c>
      <c r="AN254" s="1">
        <v>99.77853268500445</v>
      </c>
    </row>
    <row r="255" spans="20:40" x14ac:dyDescent="0.25">
      <c r="AD255" s="4">
        <v>51044</v>
      </c>
      <c r="AE255" s="1">
        <v>105.347366333008</v>
      </c>
      <c r="AF255" s="1">
        <v>100.238845825195</v>
      </c>
      <c r="AG255" s="1">
        <v>92.850418090820298</v>
      </c>
      <c r="AH255" s="1">
        <v>73.935455322265597</v>
      </c>
      <c r="AJ255">
        <v>2039</v>
      </c>
      <c r="AK255" s="4">
        <v>51044</v>
      </c>
      <c r="AL255" s="5">
        <v>103.095222883327</v>
      </c>
      <c r="AM255" s="5">
        <v>84.511563536941352</v>
      </c>
      <c r="AN255" s="1">
        <v>93.803393210134175</v>
      </c>
    </row>
    <row r="256" spans="20:40" x14ac:dyDescent="0.25">
      <c r="AD256" s="4">
        <v>51075</v>
      </c>
      <c r="AE256" s="1">
        <v>100.560333251953</v>
      </c>
      <c r="AF256" s="1">
        <v>96.249244689941406</v>
      </c>
      <c r="AG256" s="1">
        <v>88.458404541015597</v>
      </c>
      <c r="AH256" s="1">
        <v>68.115806579589801</v>
      </c>
      <c r="AJ256">
        <v>2039</v>
      </c>
      <c r="AK256" s="4">
        <v>51075</v>
      </c>
      <c r="AL256" s="5">
        <v>98.640972047506779</v>
      </c>
      <c r="AM256" s="5">
        <v>79.401575212835738</v>
      </c>
      <c r="AN256" s="1">
        <v>89.021273630171265</v>
      </c>
    </row>
    <row r="257" spans="30:40" x14ac:dyDescent="0.25">
      <c r="AD257" s="4">
        <v>51105</v>
      </c>
      <c r="AE257" s="1">
        <v>105.113151550293</v>
      </c>
      <c r="AF257" s="1">
        <v>102.364852905273</v>
      </c>
      <c r="AG257" s="1">
        <v>95.310775756835895</v>
      </c>
      <c r="AH257" s="1">
        <v>73.794631958007798</v>
      </c>
      <c r="AJ257">
        <v>2039</v>
      </c>
      <c r="AK257" s="4">
        <v>51105</v>
      </c>
      <c r="AL257" s="5">
        <v>103.90153601861752</v>
      </c>
      <c r="AM257" s="5">
        <v>85.82516397455683</v>
      </c>
      <c r="AN257" s="1">
        <v>94.863349996587175</v>
      </c>
    </row>
    <row r="258" spans="30:40" x14ac:dyDescent="0.25">
      <c r="AD258" s="4">
        <v>51136</v>
      </c>
      <c r="AE258" s="1">
        <v>110.379096984863</v>
      </c>
      <c r="AF258" s="1">
        <v>105.443237304688</v>
      </c>
      <c r="AG258" s="1">
        <v>92.487640380859403</v>
      </c>
      <c r="AH258" s="1">
        <v>69.09619140625</v>
      </c>
      <c r="AJ258">
        <v>2040</v>
      </c>
      <c r="AK258" s="4">
        <v>51136</v>
      </c>
      <c r="AL258" s="5">
        <v>108.09692530478208</v>
      </c>
      <c r="AM258" s="5">
        <v>81.672239242061508</v>
      </c>
      <c r="AN258" s="1">
        <v>94.884582273421785</v>
      </c>
    </row>
    <row r="259" spans="30:40" x14ac:dyDescent="0.25">
      <c r="AD259" s="4">
        <v>51167</v>
      </c>
      <c r="AE259" s="1">
        <v>107.946365356445</v>
      </c>
      <c r="AF259" s="1">
        <v>105.21263885498</v>
      </c>
      <c r="AG259" s="1">
        <v>94.208709716796903</v>
      </c>
      <c r="AH259" s="1">
        <v>75.053695678710895</v>
      </c>
      <c r="AJ259">
        <v>2040</v>
      </c>
      <c r="AK259" s="4">
        <v>51167</v>
      </c>
      <c r="AL259" s="5">
        <v>106.78374603973</v>
      </c>
      <c r="AM259" s="5">
        <v>86.062324436231592</v>
      </c>
      <c r="AN259" s="1">
        <v>96.423035237980798</v>
      </c>
    </row>
    <row r="260" spans="30:40" x14ac:dyDescent="0.25">
      <c r="AD260" s="4">
        <v>51196</v>
      </c>
      <c r="AE260" s="1">
        <v>99.693069458007798</v>
      </c>
      <c r="AF260" s="1">
        <v>100.157829284668</v>
      </c>
      <c r="AG260" s="1">
        <v>77.827224731445298</v>
      </c>
      <c r="AH260" s="1">
        <v>59.225650000000002</v>
      </c>
      <c r="AJ260">
        <v>2040</v>
      </c>
      <c r="AK260" s="4">
        <v>51196</v>
      </c>
      <c r="AL260" s="5">
        <v>99.887605536192623</v>
      </c>
      <c r="AM260" s="5">
        <v>70.041101257044915</v>
      </c>
      <c r="AN260" s="1">
        <v>84.964353396618776</v>
      </c>
    </row>
    <row r="261" spans="30:40" x14ac:dyDescent="0.25">
      <c r="AD261" s="4">
        <v>51227</v>
      </c>
      <c r="AE261" s="1">
        <v>91.177261352539105</v>
      </c>
      <c r="AF261" s="1">
        <v>94.106994628906193</v>
      </c>
      <c r="AG261" s="1">
        <v>71.014389038085895</v>
      </c>
      <c r="AH261" s="1">
        <v>56.659669999999998</v>
      </c>
      <c r="AJ261">
        <v>2040</v>
      </c>
      <c r="AK261" s="4">
        <v>51227</v>
      </c>
      <c r="AL261" s="5">
        <v>92.47936503092447</v>
      </c>
      <c r="AM261" s="5">
        <v>64.634513910047716</v>
      </c>
      <c r="AN261" s="1">
        <v>78.5569394704861</v>
      </c>
    </row>
    <row r="262" spans="30:40" x14ac:dyDescent="0.25">
      <c r="AD262" s="4">
        <v>51257</v>
      </c>
      <c r="AE262" s="1">
        <v>91.484466552734403</v>
      </c>
      <c r="AF262" s="1">
        <v>96.951446533203097</v>
      </c>
      <c r="AG262" s="1">
        <v>62.941479999999999</v>
      </c>
      <c r="AH262" s="1">
        <v>49.363439999999997</v>
      </c>
      <c r="AJ262">
        <v>2040</v>
      </c>
      <c r="AK262" s="4">
        <v>51257</v>
      </c>
      <c r="AL262" s="5">
        <v>93.894640522618445</v>
      </c>
      <c r="AM262" s="5">
        <v>56.955462365591401</v>
      </c>
      <c r="AN262" s="1">
        <v>75.425051444104923</v>
      </c>
    </row>
    <row r="263" spans="30:40" x14ac:dyDescent="0.25">
      <c r="AD263" s="4">
        <v>51288</v>
      </c>
      <c r="AE263" s="1">
        <v>100.86785888671901</v>
      </c>
      <c r="AF263" s="1">
        <v>100.795417785645</v>
      </c>
      <c r="AG263" s="1">
        <v>65.079437255859403</v>
      </c>
      <c r="AH263" s="1">
        <v>42.794647216796903</v>
      </c>
      <c r="AJ263">
        <v>2040</v>
      </c>
      <c r="AK263" s="4">
        <v>51288</v>
      </c>
      <c r="AL263" s="5">
        <v>100.83727264404332</v>
      </c>
      <c r="AM263" s="5">
        <v>55.670303683810786</v>
      </c>
      <c r="AN263" s="1">
        <v>78.253788163927055</v>
      </c>
    </row>
    <row r="264" spans="30:40" x14ac:dyDescent="0.25">
      <c r="AD264" s="4">
        <v>51318</v>
      </c>
      <c r="AE264" s="1">
        <v>125.6005</v>
      </c>
      <c r="AF264" s="1">
        <v>109.373054504395</v>
      </c>
      <c r="AG264" s="1">
        <v>97.238349999999997</v>
      </c>
      <c r="AH264" s="1">
        <v>65.108590000000007</v>
      </c>
      <c r="AJ264">
        <v>2040</v>
      </c>
      <c r="AK264" s="4">
        <v>51318</v>
      </c>
      <c r="AL264" s="5">
        <v>118.09748756654822</v>
      </c>
      <c r="AM264" s="5">
        <v>82.382654516129023</v>
      </c>
      <c r="AN264" s="1">
        <v>100.24007104133862</v>
      </c>
    </row>
    <row r="265" spans="30:40" x14ac:dyDescent="0.25">
      <c r="AD265" s="4">
        <v>51349</v>
      </c>
      <c r="AE265" s="1">
        <v>125.6408</v>
      </c>
      <c r="AF265" s="1">
        <v>110.89769744873</v>
      </c>
      <c r="AG265" s="1">
        <v>109.20010000000001</v>
      </c>
      <c r="AH265" s="1">
        <v>79.668549999999996</v>
      </c>
      <c r="AJ265">
        <v>2040</v>
      </c>
      <c r="AK265" s="4">
        <v>51349</v>
      </c>
      <c r="AL265" s="5">
        <v>119.45820860753194</v>
      </c>
      <c r="AM265" s="5">
        <v>96.815901612903232</v>
      </c>
      <c r="AN265" s="1">
        <v>108.13705511021759</v>
      </c>
    </row>
    <row r="266" spans="30:40" x14ac:dyDescent="0.25">
      <c r="AD266" s="4">
        <v>51380</v>
      </c>
      <c r="AE266" s="1">
        <v>112.44483947753901</v>
      </c>
      <c r="AF266" s="1">
        <v>106.75095367431599</v>
      </c>
      <c r="AG266" s="1">
        <v>103.57089999999999</v>
      </c>
      <c r="AH266" s="1">
        <v>81.579409999999996</v>
      </c>
      <c r="AJ266">
        <v>2040</v>
      </c>
      <c r="AK266" s="4">
        <v>51380</v>
      </c>
      <c r="AL266" s="5">
        <v>109.78769276936826</v>
      </c>
      <c r="AM266" s="5">
        <v>93.308204666666668</v>
      </c>
      <c r="AN266" s="1">
        <v>101.54794871801747</v>
      </c>
    </row>
    <row r="267" spans="30:40" x14ac:dyDescent="0.25">
      <c r="AD267" s="4">
        <v>51410</v>
      </c>
      <c r="AE267" s="1">
        <v>106.912704467773</v>
      </c>
      <c r="AF267" s="1">
        <v>101.449348449707</v>
      </c>
      <c r="AG267" s="1">
        <v>94.634674072265597</v>
      </c>
      <c r="AH267" s="1">
        <v>72.570243835449205</v>
      </c>
      <c r="AJ267">
        <v>2040</v>
      </c>
      <c r="AK267" s="4">
        <v>51410</v>
      </c>
      <c r="AL267" s="5">
        <v>104.6216196860034</v>
      </c>
      <c r="AM267" s="5">
        <v>85.381848489084533</v>
      </c>
      <c r="AN267" s="1">
        <v>95.001734087543966</v>
      </c>
    </row>
    <row r="268" spans="30:40" x14ac:dyDescent="0.25">
      <c r="AD268" s="4">
        <v>51441</v>
      </c>
      <c r="AE268" s="1">
        <v>105.58896636962901</v>
      </c>
      <c r="AF268" s="1">
        <v>101.39015197753901</v>
      </c>
      <c r="AG268" s="1">
        <v>91.898895263671903</v>
      </c>
      <c r="AH268" s="1">
        <v>69.825401306152401</v>
      </c>
      <c r="AJ268">
        <v>2040</v>
      </c>
      <c r="AK268" s="4">
        <v>51441</v>
      </c>
      <c r="AL268" s="5">
        <v>103.71959130740863</v>
      </c>
      <c r="AM268" s="5">
        <v>82.071445110601502</v>
      </c>
      <c r="AN268" s="1">
        <v>92.895518209005076</v>
      </c>
    </row>
    <row r="269" spans="30:40" x14ac:dyDescent="0.25">
      <c r="AD269" s="4">
        <v>51471</v>
      </c>
      <c r="AE269" s="1">
        <v>110.707962036133</v>
      </c>
      <c r="AF269" s="1">
        <v>107.970497131348</v>
      </c>
      <c r="AG269" s="1">
        <v>99.486602783203097</v>
      </c>
      <c r="AH269" s="1">
        <v>77.194953918457003</v>
      </c>
      <c r="AJ269">
        <v>2040</v>
      </c>
      <c r="AK269" s="4">
        <v>51471</v>
      </c>
      <c r="AL269" s="5">
        <v>109.44225245650122</v>
      </c>
      <c r="AM269" s="5">
        <v>89.179711372621554</v>
      </c>
      <c r="AN269" s="1">
        <v>99.310981914561381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9574-A76A-40A0-BBD9-3D7DFE7C962D}">
  <dimension ref="A1:M425"/>
  <sheetViews>
    <sheetView topLeftCell="A377" workbookViewId="0">
      <selection activeCell="F389" sqref="F389"/>
    </sheetView>
  </sheetViews>
  <sheetFormatPr defaultRowHeight="15" x14ac:dyDescent="0.25"/>
  <cols>
    <col min="1" max="1" width="6.7109375" customWidth="1"/>
    <col min="2" max="2" width="12.42578125" customWidth="1"/>
    <col min="3" max="3" width="8.42578125" bestFit="1" customWidth="1"/>
    <col min="4" max="4" width="14.140625" bestFit="1" customWidth="1"/>
    <col min="6" max="6" width="10.42578125" bestFit="1" customWidth="1"/>
  </cols>
  <sheetData>
    <row r="1" spans="1:13" ht="37.5" x14ac:dyDescent="0.25">
      <c r="A1" s="9" t="s">
        <v>22</v>
      </c>
      <c r="B1" s="10"/>
      <c r="C1" s="10"/>
      <c r="D1" s="11" t="s">
        <v>23</v>
      </c>
      <c r="F1" s="36" t="s">
        <v>24</v>
      </c>
      <c r="H1" s="45" t="s">
        <v>13</v>
      </c>
      <c r="I1" s="45" t="s">
        <v>14</v>
      </c>
    </row>
    <row r="2" spans="1:13" x14ac:dyDescent="0.25">
      <c r="A2" s="12"/>
      <c r="B2" s="12"/>
      <c r="C2" s="12"/>
      <c r="D2" s="13" t="s">
        <v>25</v>
      </c>
      <c r="F2" s="37" t="s">
        <v>26</v>
      </c>
      <c r="L2" t="s">
        <v>27</v>
      </c>
      <c r="M2" t="s">
        <v>28</v>
      </c>
    </row>
    <row r="3" spans="1:13" ht="26.25" x14ac:dyDescent="0.25">
      <c r="A3" s="14" t="s">
        <v>29</v>
      </c>
      <c r="B3" s="15">
        <v>44834</v>
      </c>
      <c r="C3" s="16"/>
      <c r="D3" s="13" t="s">
        <v>30</v>
      </c>
      <c r="F3" s="38" t="s">
        <v>31</v>
      </c>
      <c r="H3" s="46"/>
      <c r="I3" s="46"/>
      <c r="M3">
        <f>[1]Prices!$BX$1</f>
        <v>0</v>
      </c>
    </row>
    <row r="4" spans="1:13" x14ac:dyDescent="0.25">
      <c r="B4" s="17"/>
      <c r="C4" s="18"/>
      <c r="D4" s="13" t="s">
        <v>32</v>
      </c>
      <c r="F4" s="39" t="s">
        <v>33</v>
      </c>
      <c r="H4" s="47"/>
      <c r="I4" s="8"/>
    </row>
    <row r="5" spans="1:13" x14ac:dyDescent="0.25">
      <c r="A5" s="19"/>
      <c r="B5" s="18"/>
      <c r="C5" s="18"/>
      <c r="D5" s="20"/>
      <c r="F5" s="38"/>
      <c r="H5" s="47"/>
      <c r="I5" s="8"/>
    </row>
    <row r="6" spans="1:13" ht="23.25" x14ac:dyDescent="0.25">
      <c r="A6" s="21"/>
      <c r="B6" s="22"/>
      <c r="C6" s="23"/>
      <c r="D6" s="24"/>
      <c r="F6" s="40" t="s">
        <v>34</v>
      </c>
      <c r="H6" s="47"/>
      <c r="I6" s="8"/>
    </row>
    <row r="7" spans="1:13" x14ac:dyDescent="0.25">
      <c r="A7" s="12"/>
      <c r="B7" s="25"/>
      <c r="C7" s="26"/>
      <c r="D7" s="25"/>
      <c r="F7" s="41" t="s">
        <v>35</v>
      </c>
      <c r="H7" s="54" t="s">
        <v>13</v>
      </c>
      <c r="I7" s="54" t="s">
        <v>14</v>
      </c>
    </row>
    <row r="8" spans="1:13" x14ac:dyDescent="0.25">
      <c r="A8" s="12"/>
      <c r="B8" s="25" t="s">
        <v>36</v>
      </c>
      <c r="C8" s="25" t="s">
        <v>37</v>
      </c>
      <c r="D8" s="27" t="s">
        <v>38</v>
      </c>
      <c r="F8" s="38" t="s">
        <v>39</v>
      </c>
      <c r="H8" s="48" t="s">
        <v>39</v>
      </c>
      <c r="I8" s="48" t="s">
        <v>39</v>
      </c>
    </row>
    <row r="9" spans="1:13" x14ac:dyDescent="0.25">
      <c r="A9" s="51">
        <v>2021</v>
      </c>
      <c r="B9" s="28">
        <v>44197</v>
      </c>
      <c r="C9" s="28">
        <v>44227</v>
      </c>
      <c r="D9" s="29">
        <v>44197</v>
      </c>
      <c r="F9" s="42">
        <v>2.5892307692307694</v>
      </c>
      <c r="H9" s="49"/>
      <c r="I9" s="49"/>
    </row>
    <row r="10" spans="1:13" x14ac:dyDescent="0.25">
      <c r="A10" s="51">
        <v>2021</v>
      </c>
      <c r="B10" s="28">
        <v>44228</v>
      </c>
      <c r="C10" s="28">
        <v>44255</v>
      </c>
      <c r="D10" s="29">
        <v>44228</v>
      </c>
      <c r="F10" s="42">
        <v>5.4403999999999995</v>
      </c>
      <c r="H10" s="49"/>
      <c r="I10" s="49"/>
    </row>
    <row r="11" spans="1:13" x14ac:dyDescent="0.25">
      <c r="A11" s="51">
        <v>2021</v>
      </c>
      <c r="B11" s="28">
        <v>44256</v>
      </c>
      <c r="C11" s="28">
        <v>44286</v>
      </c>
      <c r="D11" s="29">
        <v>44256</v>
      </c>
      <c r="F11" s="42">
        <v>2.5645161290322589</v>
      </c>
      <c r="H11" s="49"/>
      <c r="I11" s="49"/>
    </row>
    <row r="12" spans="1:13" x14ac:dyDescent="0.25">
      <c r="A12" s="51">
        <v>2021</v>
      </c>
      <c r="B12" s="28">
        <v>44287</v>
      </c>
      <c r="C12" s="28">
        <v>44316</v>
      </c>
      <c r="D12" s="29">
        <v>44287</v>
      </c>
      <c r="F12" s="42">
        <v>2.5733333333333333</v>
      </c>
      <c r="H12" s="49"/>
      <c r="I12" s="49"/>
    </row>
    <row r="13" spans="1:13" x14ac:dyDescent="0.25">
      <c r="A13" s="51">
        <v>2021</v>
      </c>
      <c r="B13" s="28">
        <v>44317</v>
      </c>
      <c r="C13" s="28">
        <v>44347</v>
      </c>
      <c r="D13" s="29">
        <v>44317</v>
      </c>
      <c r="F13" s="42">
        <v>2.8764516129032254</v>
      </c>
      <c r="H13" s="49"/>
      <c r="I13" s="49"/>
    </row>
    <row r="14" spans="1:13" x14ac:dyDescent="0.25">
      <c r="A14" s="51">
        <v>2021</v>
      </c>
      <c r="B14" s="28">
        <v>44348</v>
      </c>
      <c r="C14" s="28">
        <v>44377</v>
      </c>
      <c r="D14" s="29">
        <v>44348</v>
      </c>
      <c r="F14" s="42">
        <v>3.1868333333333325</v>
      </c>
      <c r="H14" s="49"/>
      <c r="I14" s="49"/>
    </row>
    <row r="15" spans="1:13" x14ac:dyDescent="0.25">
      <c r="A15" s="51">
        <v>2021</v>
      </c>
      <c r="B15" s="28">
        <v>44378</v>
      </c>
      <c r="C15" s="28">
        <v>44408</v>
      </c>
      <c r="D15" s="29">
        <v>44378</v>
      </c>
      <c r="F15" s="42">
        <v>3.7945161290322593</v>
      </c>
      <c r="H15" s="49"/>
      <c r="I15" s="49"/>
    </row>
    <row r="16" spans="1:13" x14ac:dyDescent="0.25">
      <c r="A16" s="51">
        <v>2021</v>
      </c>
      <c r="B16" s="28">
        <v>44409</v>
      </c>
      <c r="C16" s="28">
        <v>44439</v>
      </c>
      <c r="D16" s="29">
        <v>44409</v>
      </c>
      <c r="F16" s="42">
        <v>4.0288709677419359</v>
      </c>
      <c r="H16" s="49"/>
      <c r="I16" s="49"/>
    </row>
    <row r="17" spans="1:9" x14ac:dyDescent="0.25">
      <c r="A17" s="51">
        <v>2021</v>
      </c>
      <c r="B17" s="28">
        <v>44440</v>
      </c>
      <c r="C17" s="28">
        <v>44469</v>
      </c>
      <c r="D17" s="29">
        <v>44440</v>
      </c>
      <c r="F17" s="42">
        <v>5.023833333333334</v>
      </c>
      <c r="H17" s="49"/>
      <c r="I17" s="49"/>
    </row>
    <row r="18" spans="1:9" x14ac:dyDescent="0.25">
      <c r="A18" s="51">
        <v>2021</v>
      </c>
      <c r="B18" s="28">
        <v>44470</v>
      </c>
      <c r="C18" s="28">
        <v>44500</v>
      </c>
      <c r="D18" s="29">
        <v>44470</v>
      </c>
      <c r="F18" s="42">
        <v>5.4866129032258071</v>
      </c>
      <c r="H18" s="49"/>
      <c r="I18" s="49"/>
    </row>
    <row r="19" spans="1:9" x14ac:dyDescent="0.25">
      <c r="A19" s="51">
        <v>2021</v>
      </c>
      <c r="B19" s="28">
        <v>44501</v>
      </c>
      <c r="C19" s="28">
        <v>44530</v>
      </c>
      <c r="D19" s="29">
        <v>44501</v>
      </c>
      <c r="F19" s="42">
        <v>5.0318333333333358</v>
      </c>
      <c r="H19" s="49"/>
      <c r="I19" s="49"/>
    </row>
    <row r="20" spans="1:9" x14ac:dyDescent="0.25">
      <c r="A20" s="51">
        <v>2021</v>
      </c>
      <c r="B20" s="28">
        <v>44531</v>
      </c>
      <c r="C20" s="28">
        <v>44561</v>
      </c>
      <c r="D20" s="29">
        <v>44531</v>
      </c>
      <c r="F20" s="42">
        <v>3.7151612903225812</v>
      </c>
      <c r="H20" s="49"/>
      <c r="I20" s="49"/>
    </row>
    <row r="21" spans="1:9" x14ac:dyDescent="0.25">
      <c r="A21" s="51">
        <v>2022</v>
      </c>
      <c r="B21" s="28">
        <v>44562</v>
      </c>
      <c r="C21" s="28">
        <v>44592</v>
      </c>
      <c r="D21" s="29">
        <v>44562</v>
      </c>
      <c r="F21" s="42">
        <v>4.2696774193548386</v>
      </c>
      <c r="H21" s="49"/>
      <c r="I21" s="49"/>
    </row>
    <row r="22" spans="1:9" x14ac:dyDescent="0.25">
      <c r="A22" s="51">
        <v>2022</v>
      </c>
      <c r="B22" s="28">
        <v>44593</v>
      </c>
      <c r="C22" s="28">
        <v>44620</v>
      </c>
      <c r="D22" s="29">
        <v>44593</v>
      </c>
      <c r="F22" s="42">
        <v>4.6732142857142858</v>
      </c>
      <c r="H22" s="49"/>
      <c r="I22" s="49"/>
    </row>
    <row r="23" spans="1:9" x14ac:dyDescent="0.25">
      <c r="A23" s="51">
        <v>2022</v>
      </c>
      <c r="B23" s="28">
        <v>44621</v>
      </c>
      <c r="C23" s="28">
        <v>44651</v>
      </c>
      <c r="D23" s="29">
        <v>44621</v>
      </c>
      <c r="F23" s="42">
        <v>4.8622580645161309</v>
      </c>
      <c r="H23" s="49"/>
      <c r="I23" s="49"/>
    </row>
    <row r="24" spans="1:9" x14ac:dyDescent="0.25">
      <c r="A24" s="51">
        <v>2022</v>
      </c>
      <c r="B24" s="28">
        <v>44652</v>
      </c>
      <c r="C24" s="28">
        <v>44681</v>
      </c>
      <c r="D24" s="29">
        <v>44652</v>
      </c>
      <c r="F24" s="42">
        <v>6.4746666666666686</v>
      </c>
      <c r="H24" s="49"/>
      <c r="I24" s="49"/>
    </row>
    <row r="25" spans="1:9" x14ac:dyDescent="0.25">
      <c r="A25" s="51">
        <v>2022</v>
      </c>
      <c r="B25" s="28">
        <v>44682</v>
      </c>
      <c r="C25" s="28">
        <v>44712</v>
      </c>
      <c r="D25" s="29">
        <v>44682</v>
      </c>
      <c r="F25" s="42">
        <v>7.9987096774193525</v>
      </c>
      <c r="H25" s="49"/>
      <c r="I25" s="49"/>
    </row>
    <row r="26" spans="1:9" x14ac:dyDescent="0.25">
      <c r="A26" s="51">
        <v>2022</v>
      </c>
      <c r="B26" s="28">
        <v>44713</v>
      </c>
      <c r="C26" s="28">
        <v>44742</v>
      </c>
      <c r="D26" s="29">
        <v>44713</v>
      </c>
      <c r="F26" s="42">
        <v>7.6936666666666662</v>
      </c>
      <c r="H26" s="49"/>
      <c r="I26" s="49"/>
    </row>
    <row r="27" spans="1:9" x14ac:dyDescent="0.25">
      <c r="A27" s="51">
        <v>2022</v>
      </c>
      <c r="B27" s="28">
        <v>44743</v>
      </c>
      <c r="C27" s="28">
        <v>44773</v>
      </c>
      <c r="D27" s="29">
        <v>44743</v>
      </c>
      <c r="F27" s="42">
        <v>7.1037096774193547</v>
      </c>
      <c r="H27" s="49" t="s">
        <v>40</v>
      </c>
      <c r="I27" s="49" t="s">
        <v>40</v>
      </c>
    </row>
    <row r="28" spans="1:9" x14ac:dyDescent="0.25">
      <c r="A28" s="51">
        <v>2022</v>
      </c>
      <c r="B28" s="28">
        <v>44774</v>
      </c>
      <c r="C28" s="28">
        <v>44804</v>
      </c>
      <c r="D28" s="29">
        <v>44774</v>
      </c>
      <c r="F28" s="42">
        <v>8.7938709677419347</v>
      </c>
      <c r="H28" s="49" t="s">
        <v>40</v>
      </c>
      <c r="I28" s="49" t="s">
        <v>40</v>
      </c>
    </row>
    <row r="29" spans="1:9" x14ac:dyDescent="0.25">
      <c r="A29" s="51">
        <v>2022</v>
      </c>
      <c r="B29" s="28">
        <v>44805</v>
      </c>
      <c r="C29" s="28">
        <v>44834</v>
      </c>
      <c r="D29" s="29">
        <v>44805</v>
      </c>
      <c r="F29" s="42">
        <v>7.9878333333333309</v>
      </c>
      <c r="H29" s="49" t="s">
        <v>40</v>
      </c>
      <c r="I29" s="49" t="s">
        <v>40</v>
      </c>
    </row>
    <row r="30" spans="1:9" x14ac:dyDescent="0.25">
      <c r="A30" s="51">
        <v>2022</v>
      </c>
      <c r="B30" s="28">
        <v>44835</v>
      </c>
      <c r="C30" s="28">
        <v>44865</v>
      </c>
      <c r="D30" s="29">
        <v>44835</v>
      </c>
      <c r="F30" s="42">
        <v>6.65</v>
      </c>
      <c r="H30" s="49">
        <v>68.832607526881731</v>
      </c>
      <c r="I30" s="49">
        <v>78.342606451612895</v>
      </c>
    </row>
    <row r="31" spans="1:9" x14ac:dyDescent="0.25">
      <c r="A31" s="51">
        <v>2022</v>
      </c>
      <c r="B31" s="28">
        <v>44866</v>
      </c>
      <c r="C31" s="28">
        <v>44895</v>
      </c>
      <c r="D31" s="29">
        <v>44866</v>
      </c>
      <c r="F31" s="42">
        <v>6.766</v>
      </c>
      <c r="H31" s="49">
        <v>65.694563800277379</v>
      </c>
      <c r="I31" s="49">
        <v>72.012324133148411</v>
      </c>
    </row>
    <row r="32" spans="1:9" x14ac:dyDescent="0.25">
      <c r="A32" s="51">
        <v>2022</v>
      </c>
      <c r="B32" s="28">
        <v>44896</v>
      </c>
      <c r="C32" s="28">
        <v>44926</v>
      </c>
      <c r="D32" s="29">
        <v>44896</v>
      </c>
      <c r="F32" s="42">
        <v>7.0650000000000004</v>
      </c>
      <c r="H32" s="49">
        <v>75.290859677419363</v>
      </c>
      <c r="I32" s="49">
        <v>94.616372580645162</v>
      </c>
    </row>
    <row r="33" spans="1:9" x14ac:dyDescent="0.25">
      <c r="A33" s="51">
        <v>2023</v>
      </c>
      <c r="B33" s="28">
        <v>44927</v>
      </c>
      <c r="C33" s="28">
        <v>44957</v>
      </c>
      <c r="D33" s="29">
        <v>44927</v>
      </c>
      <c r="F33" s="42">
        <v>7.2469999999999999</v>
      </c>
      <c r="H33" s="49">
        <v>84.468203225806448</v>
      </c>
      <c r="I33" s="49">
        <v>107.56155967741935</v>
      </c>
    </row>
    <row r="34" spans="1:9" x14ac:dyDescent="0.25">
      <c r="A34" s="51">
        <v>2023</v>
      </c>
      <c r="B34" s="28">
        <v>44958</v>
      </c>
      <c r="C34" s="28">
        <v>44985</v>
      </c>
      <c r="D34" s="29">
        <v>44958</v>
      </c>
      <c r="F34" s="42">
        <v>6.9370000000000003</v>
      </c>
      <c r="H34" s="49">
        <v>79.134914285714288</v>
      </c>
      <c r="I34" s="49">
        <v>94.561928571428581</v>
      </c>
    </row>
    <row r="35" spans="1:9" x14ac:dyDescent="0.25">
      <c r="A35" s="51">
        <v>2023</v>
      </c>
      <c r="B35" s="28">
        <v>44986</v>
      </c>
      <c r="C35" s="28">
        <v>45016</v>
      </c>
      <c r="D35" s="29">
        <v>44986</v>
      </c>
      <c r="F35" s="42">
        <v>6.0279999999999996</v>
      </c>
      <c r="H35" s="49">
        <v>58.085125975773884</v>
      </c>
      <c r="I35" s="49">
        <v>63.181645827725433</v>
      </c>
    </row>
    <row r="36" spans="1:9" x14ac:dyDescent="0.25">
      <c r="A36" s="51">
        <v>2023</v>
      </c>
      <c r="B36" s="28">
        <v>45017</v>
      </c>
      <c r="C36" s="28">
        <v>45046</v>
      </c>
      <c r="D36" s="29">
        <v>45017</v>
      </c>
      <c r="F36" s="42">
        <v>4.8869999999999996</v>
      </c>
      <c r="H36" s="49">
        <v>52.878327777777777</v>
      </c>
      <c r="I36" s="49">
        <v>54.837344444444447</v>
      </c>
    </row>
    <row r="37" spans="1:9" x14ac:dyDescent="0.25">
      <c r="A37" s="51">
        <v>2023</v>
      </c>
      <c r="B37" s="28">
        <v>45047</v>
      </c>
      <c r="C37" s="28">
        <v>45077</v>
      </c>
      <c r="D37" s="29">
        <v>45047</v>
      </c>
      <c r="F37" s="42">
        <v>4.7839999999999998</v>
      </c>
      <c r="H37" s="49">
        <v>52.012027956989243</v>
      </c>
      <c r="I37" s="49">
        <v>43.212017741935483</v>
      </c>
    </row>
    <row r="38" spans="1:9" x14ac:dyDescent="0.25">
      <c r="A38" s="51">
        <v>2023</v>
      </c>
      <c r="B38" s="28">
        <v>45078</v>
      </c>
      <c r="C38" s="28">
        <v>45107</v>
      </c>
      <c r="D38" s="29">
        <v>45078</v>
      </c>
      <c r="F38" s="42">
        <v>4.8479999999999999</v>
      </c>
      <c r="H38" s="49">
        <v>85.584569999999999</v>
      </c>
      <c r="I38" s="49">
        <v>49.504798888888892</v>
      </c>
    </row>
    <row r="39" spans="1:9" x14ac:dyDescent="0.25">
      <c r="A39" s="51">
        <v>2023</v>
      </c>
      <c r="B39" s="28">
        <v>45108</v>
      </c>
      <c r="C39" s="28">
        <v>45138</v>
      </c>
      <c r="D39" s="29">
        <v>45108</v>
      </c>
      <c r="F39" s="42">
        <v>4.9139999999999997</v>
      </c>
      <c r="H39" s="49">
        <v>163.75965107526883</v>
      </c>
      <c r="I39" s="49">
        <v>126.03858010752687</v>
      </c>
    </row>
    <row r="40" spans="1:9" x14ac:dyDescent="0.25">
      <c r="A40" s="51">
        <v>2023</v>
      </c>
      <c r="B40" s="28">
        <v>45139</v>
      </c>
      <c r="C40" s="28">
        <v>45169</v>
      </c>
      <c r="D40" s="29">
        <v>45139</v>
      </c>
      <c r="F40" s="42">
        <v>4.9240000000000004</v>
      </c>
      <c r="H40" s="49">
        <v>173.96174838709675</v>
      </c>
      <c r="I40" s="49">
        <v>146.5436064516129</v>
      </c>
    </row>
    <row r="41" spans="1:9" x14ac:dyDescent="0.25">
      <c r="A41" s="51">
        <v>2023</v>
      </c>
      <c r="B41" s="28">
        <v>45170</v>
      </c>
      <c r="C41" s="28">
        <v>45199</v>
      </c>
      <c r="D41" s="29">
        <v>45170</v>
      </c>
      <c r="F41" s="42">
        <v>4.8940000000000001</v>
      </c>
      <c r="H41" s="49">
        <v>150.0146</v>
      </c>
      <c r="I41" s="49">
        <v>125.94572222222223</v>
      </c>
    </row>
    <row r="42" spans="1:9" x14ac:dyDescent="0.25">
      <c r="A42" s="51">
        <v>2023</v>
      </c>
      <c r="B42" s="28">
        <v>45200</v>
      </c>
      <c r="C42" s="28">
        <v>45230</v>
      </c>
      <c r="D42" s="29">
        <v>45200</v>
      </c>
      <c r="F42" s="42">
        <v>4.9649999999999999</v>
      </c>
      <c r="H42" s="49">
        <v>72.279547849462361</v>
      </c>
      <c r="I42" s="49">
        <v>76.795740860215048</v>
      </c>
    </row>
    <row r="43" spans="1:9" x14ac:dyDescent="0.25">
      <c r="A43" s="51">
        <v>2023</v>
      </c>
      <c r="B43" s="28">
        <v>45231</v>
      </c>
      <c r="C43" s="28">
        <v>45260</v>
      </c>
      <c r="D43" s="29">
        <v>45231</v>
      </c>
      <c r="F43" s="42">
        <v>5.2649999999999997</v>
      </c>
      <c r="H43" s="49">
        <v>63.993456033287096</v>
      </c>
      <c r="I43" s="49">
        <v>81.918686130374482</v>
      </c>
    </row>
    <row r="44" spans="1:9" x14ac:dyDescent="0.25">
      <c r="A44" s="51">
        <v>2023</v>
      </c>
      <c r="B44" s="28">
        <v>45261</v>
      </c>
      <c r="C44" s="28">
        <v>45291</v>
      </c>
      <c r="D44" s="29">
        <v>45261</v>
      </c>
      <c r="F44" s="42">
        <v>5.5419999999999998</v>
      </c>
      <c r="H44" s="49">
        <v>68.148967204301073</v>
      </c>
      <c r="I44" s="49">
        <v>93.521381720430099</v>
      </c>
    </row>
    <row r="45" spans="1:9" x14ac:dyDescent="0.25">
      <c r="A45" s="51">
        <v>2024</v>
      </c>
      <c r="B45" s="28">
        <v>45292</v>
      </c>
      <c r="C45" s="28">
        <v>45322</v>
      </c>
      <c r="D45" s="29">
        <v>45292</v>
      </c>
      <c r="F45" s="42">
        <v>5.6820000000000004</v>
      </c>
      <c r="H45" s="49">
        <v>71.229132795698916</v>
      </c>
      <c r="I45" s="49">
        <v>89.593774193548384</v>
      </c>
    </row>
    <row r="46" spans="1:9" x14ac:dyDescent="0.25">
      <c r="A46" s="51">
        <v>2024</v>
      </c>
      <c r="B46" s="28">
        <v>45323</v>
      </c>
      <c r="C46" s="28">
        <v>45351</v>
      </c>
      <c r="D46" s="29">
        <v>45323</v>
      </c>
      <c r="F46" s="42">
        <v>5.4829999999999997</v>
      </c>
      <c r="H46" s="49">
        <v>64.289783908045976</v>
      </c>
      <c r="I46" s="49">
        <v>79.154360344827595</v>
      </c>
    </row>
    <row r="47" spans="1:9" x14ac:dyDescent="0.25">
      <c r="A47" s="51">
        <v>2024</v>
      </c>
      <c r="B47" s="28">
        <v>45352</v>
      </c>
      <c r="C47" s="28">
        <v>45382</v>
      </c>
      <c r="D47" s="29">
        <v>45352</v>
      </c>
      <c r="F47" s="42">
        <v>5.0229999999999997</v>
      </c>
      <c r="H47" s="49">
        <v>57.685363122476446</v>
      </c>
      <c r="I47" s="49">
        <v>64.405355383580073</v>
      </c>
    </row>
    <row r="48" spans="1:9" x14ac:dyDescent="0.25">
      <c r="A48" s="52">
        <v>2024</v>
      </c>
      <c r="B48" s="31">
        <v>45383</v>
      </c>
      <c r="C48" s="32">
        <v>45412</v>
      </c>
      <c r="D48" s="33">
        <v>45383</v>
      </c>
      <c r="F48" s="50">
        <v>4.3259999999999996</v>
      </c>
      <c r="H48" s="49">
        <v>40.117668888888893</v>
      </c>
      <c r="I48" s="49">
        <v>41.202417777777775</v>
      </c>
    </row>
    <row r="49" spans="1:9" x14ac:dyDescent="0.25">
      <c r="A49" s="51">
        <v>2024</v>
      </c>
      <c r="B49" s="6">
        <v>45413</v>
      </c>
      <c r="C49" s="6">
        <v>45443</v>
      </c>
      <c r="D49" s="30">
        <v>45413</v>
      </c>
      <c r="F49" s="50">
        <v>4.2709999999999999</v>
      </c>
      <c r="H49" s="49">
        <v>43.80819838709678</v>
      </c>
      <c r="I49" s="49">
        <v>37.491099462365597</v>
      </c>
    </row>
    <row r="50" spans="1:9" x14ac:dyDescent="0.25">
      <c r="A50" s="51">
        <v>2024</v>
      </c>
      <c r="B50" s="6">
        <v>45444</v>
      </c>
      <c r="C50" s="6">
        <v>45473</v>
      </c>
      <c r="D50" s="30">
        <v>45444</v>
      </c>
      <c r="F50" s="50">
        <v>4.3440000000000003</v>
      </c>
      <c r="H50" s="49">
        <v>69.24926111111111</v>
      </c>
      <c r="I50" s="49">
        <v>36.861155555555555</v>
      </c>
    </row>
    <row r="51" spans="1:9" x14ac:dyDescent="0.25">
      <c r="A51" s="51">
        <v>2024</v>
      </c>
      <c r="B51" s="6">
        <v>45474</v>
      </c>
      <c r="C51" s="6">
        <v>45504</v>
      </c>
      <c r="D51" s="30">
        <v>45474</v>
      </c>
      <c r="F51" s="50">
        <v>4.4249999999999998</v>
      </c>
      <c r="H51" s="49">
        <v>133.72340483870968</v>
      </c>
      <c r="I51" s="49">
        <v>112.56988494623654</v>
      </c>
    </row>
    <row r="52" spans="1:9" x14ac:dyDescent="0.25">
      <c r="A52" s="51">
        <v>2024</v>
      </c>
      <c r="B52" s="6">
        <v>45505</v>
      </c>
      <c r="C52" s="6">
        <v>45535</v>
      </c>
      <c r="D52" s="30">
        <v>45505</v>
      </c>
      <c r="F52" s="50">
        <v>4.46</v>
      </c>
      <c r="H52" s="49">
        <v>136.46297741935484</v>
      </c>
      <c r="I52" s="49">
        <v>130.18742903225808</v>
      </c>
    </row>
    <row r="53" spans="1:9" x14ac:dyDescent="0.25">
      <c r="A53" s="51">
        <v>2024</v>
      </c>
      <c r="B53" s="6">
        <v>45536</v>
      </c>
      <c r="C53" s="6">
        <v>45565</v>
      </c>
      <c r="D53" s="30">
        <v>45536</v>
      </c>
      <c r="F53" s="50">
        <v>4.4450000000000003</v>
      </c>
      <c r="H53" s="49">
        <v>112.23084</v>
      </c>
      <c r="I53" s="49">
        <v>106.11741333333333</v>
      </c>
    </row>
    <row r="54" spans="1:9" x14ac:dyDescent="0.25">
      <c r="A54" s="51">
        <v>2024</v>
      </c>
      <c r="B54" s="6">
        <v>45566</v>
      </c>
      <c r="C54" s="6">
        <v>45596</v>
      </c>
      <c r="D54" s="30">
        <v>45566</v>
      </c>
      <c r="F54" s="50">
        <v>4.51</v>
      </c>
      <c r="H54" s="49">
        <v>57.128511290322585</v>
      </c>
      <c r="I54" s="49">
        <v>62.71849677419354</v>
      </c>
    </row>
    <row r="55" spans="1:9" x14ac:dyDescent="0.25">
      <c r="A55" s="51">
        <v>2024</v>
      </c>
      <c r="B55" s="6">
        <v>45597</v>
      </c>
      <c r="C55" s="6">
        <v>45626</v>
      </c>
      <c r="D55" s="30">
        <v>45597</v>
      </c>
      <c r="F55" s="50">
        <v>4.7640000000000002</v>
      </c>
      <c r="H55" s="49">
        <v>55.339971428571431</v>
      </c>
      <c r="I55" s="49">
        <v>67.333502981969502</v>
      </c>
    </row>
    <row r="56" spans="1:9" x14ac:dyDescent="0.25">
      <c r="A56" s="51">
        <v>2024</v>
      </c>
      <c r="B56" s="6">
        <v>45627</v>
      </c>
      <c r="C56" s="6">
        <v>45657</v>
      </c>
      <c r="D56" s="30">
        <v>45627</v>
      </c>
      <c r="F56" s="50">
        <v>5.1440000000000001</v>
      </c>
      <c r="H56" s="49">
        <v>63.568805913978494</v>
      </c>
      <c r="I56" s="49">
        <v>80.892573118279557</v>
      </c>
    </row>
    <row r="57" spans="1:9" x14ac:dyDescent="0.25">
      <c r="A57" s="51">
        <v>2025</v>
      </c>
      <c r="B57" s="6">
        <v>45658</v>
      </c>
      <c r="C57" s="6">
        <v>45688</v>
      </c>
      <c r="D57" s="30">
        <v>45658</v>
      </c>
      <c r="F57" s="50">
        <v>6.4335641527897893</v>
      </c>
      <c r="H57" s="49">
        <v>72.594471493590788</v>
      </c>
      <c r="I57" s="49">
        <v>68.449327540315622</v>
      </c>
    </row>
    <row r="58" spans="1:9" x14ac:dyDescent="0.25">
      <c r="A58" s="51">
        <v>2025</v>
      </c>
      <c r="B58" s="6">
        <v>45689</v>
      </c>
      <c r="C58" s="6">
        <v>45716</v>
      </c>
      <c r="D58" s="30">
        <v>45689</v>
      </c>
      <c r="F58" s="50">
        <v>6.335442867621035</v>
      </c>
      <c r="H58" s="49">
        <v>81.425182263970612</v>
      </c>
      <c r="I58" s="49">
        <v>81.945080052231432</v>
      </c>
    </row>
    <row r="59" spans="1:9" x14ac:dyDescent="0.25">
      <c r="A59" s="51">
        <v>2025</v>
      </c>
      <c r="B59" s="6">
        <v>45717</v>
      </c>
      <c r="C59" s="6">
        <v>45747</v>
      </c>
      <c r="D59" s="30">
        <v>45717</v>
      </c>
      <c r="F59" s="50">
        <v>5.1774326873603354</v>
      </c>
      <c r="H59" s="49">
        <v>56.732540540638773</v>
      </c>
      <c r="I59" s="49">
        <v>57.203180544907873</v>
      </c>
    </row>
    <row r="60" spans="1:9" x14ac:dyDescent="0.25">
      <c r="A60" s="52">
        <v>2025</v>
      </c>
      <c r="B60" s="32">
        <v>45748</v>
      </c>
      <c r="C60" s="32">
        <v>45777</v>
      </c>
      <c r="D60" s="33">
        <v>45748</v>
      </c>
      <c r="F60" s="50">
        <v>4.0731941519827091</v>
      </c>
      <c r="H60" s="49">
        <v>50.013222873623285</v>
      </c>
      <c r="I60" s="49">
        <v>48.485570741642434</v>
      </c>
    </row>
    <row r="61" spans="1:9" x14ac:dyDescent="0.25">
      <c r="A61" s="51">
        <v>2025</v>
      </c>
      <c r="B61" s="6">
        <v>45778</v>
      </c>
      <c r="C61" s="6">
        <v>45808</v>
      </c>
      <c r="D61" s="30">
        <v>45778</v>
      </c>
      <c r="F61" s="50">
        <v>4.0671645520343525</v>
      </c>
      <c r="H61" s="49">
        <v>49.204757277539791</v>
      </c>
      <c r="I61" s="49">
        <v>33.666512828453243</v>
      </c>
    </row>
    <row r="62" spans="1:9" x14ac:dyDescent="0.25">
      <c r="A62" s="51">
        <v>2025</v>
      </c>
      <c r="B62" s="6">
        <v>45809</v>
      </c>
      <c r="C62" s="6">
        <v>45838</v>
      </c>
      <c r="D62" s="30">
        <v>45809</v>
      </c>
      <c r="F62" s="50">
        <v>4.1757127315237783</v>
      </c>
      <c r="H62" s="49">
        <v>101.78755418529539</v>
      </c>
      <c r="I62" s="49">
        <v>65.864293148702416</v>
      </c>
    </row>
    <row r="63" spans="1:9" x14ac:dyDescent="0.25">
      <c r="A63" s="51">
        <v>2025</v>
      </c>
      <c r="B63" s="6">
        <v>45839</v>
      </c>
      <c r="C63" s="6">
        <v>45869</v>
      </c>
      <c r="D63" s="30">
        <v>45839</v>
      </c>
      <c r="F63" s="50">
        <v>4.2745579192267655</v>
      </c>
      <c r="H63" s="49">
        <v>116.31474525307439</v>
      </c>
      <c r="I63" s="49">
        <v>82.318670441378785</v>
      </c>
    </row>
    <row r="64" spans="1:9" x14ac:dyDescent="0.25">
      <c r="A64" s="51">
        <v>2025</v>
      </c>
      <c r="B64" s="6">
        <v>45870</v>
      </c>
      <c r="C64" s="6">
        <v>45900</v>
      </c>
      <c r="D64" s="30">
        <v>45870</v>
      </c>
      <c r="F64" s="50">
        <v>4.8850947492717651</v>
      </c>
      <c r="H64" s="49">
        <v>140.70938377869217</v>
      </c>
      <c r="I64" s="49">
        <v>125.12824616304111</v>
      </c>
    </row>
    <row r="65" spans="1:9" x14ac:dyDescent="0.25">
      <c r="A65" s="51">
        <v>2025</v>
      </c>
      <c r="B65" s="6">
        <v>45901</v>
      </c>
      <c r="C65" s="6">
        <v>45930</v>
      </c>
      <c r="D65" s="30">
        <v>45901</v>
      </c>
      <c r="F65" s="50">
        <v>4.8464918606402785</v>
      </c>
      <c r="H65" s="49">
        <v>113.45150709933696</v>
      </c>
      <c r="I65" s="49">
        <v>107.03243451963414</v>
      </c>
    </row>
    <row r="66" spans="1:9" x14ac:dyDescent="0.25">
      <c r="A66" s="51">
        <v>2025</v>
      </c>
      <c r="B66" s="6">
        <v>45931</v>
      </c>
      <c r="C66" s="6">
        <v>45961</v>
      </c>
      <c r="D66" s="30">
        <v>45931</v>
      </c>
      <c r="F66" s="50">
        <v>4.8551176694513352</v>
      </c>
      <c r="H66" s="49">
        <v>74.221740753276265</v>
      </c>
      <c r="I66" s="49">
        <v>69.215395963544424</v>
      </c>
    </row>
    <row r="67" spans="1:9" x14ac:dyDescent="0.25">
      <c r="A67" s="51">
        <v>2025</v>
      </c>
      <c r="B67" s="6">
        <v>45962</v>
      </c>
      <c r="C67" s="6">
        <v>45991</v>
      </c>
      <c r="D67" s="30">
        <v>45962</v>
      </c>
      <c r="F67" s="50">
        <v>5.2606041800050996</v>
      </c>
      <c r="H67" s="49">
        <v>73.870569492070132</v>
      </c>
      <c r="I67" s="49">
        <v>70.339942323205051</v>
      </c>
    </row>
    <row r="68" spans="1:9" x14ac:dyDescent="0.25">
      <c r="A68" s="51">
        <v>2025</v>
      </c>
      <c r="B68" s="6">
        <v>45992</v>
      </c>
      <c r="C68" s="6">
        <v>46022</v>
      </c>
      <c r="D68" s="30">
        <v>45992</v>
      </c>
      <c r="F68" s="50">
        <v>5.3127972275224531</v>
      </c>
      <c r="H68" s="49">
        <v>71.999102918972568</v>
      </c>
      <c r="I68" s="49">
        <v>70.234741140215036</v>
      </c>
    </row>
    <row r="69" spans="1:9" x14ac:dyDescent="0.25">
      <c r="A69" s="51">
        <v>2026</v>
      </c>
      <c r="B69" s="6">
        <v>46023</v>
      </c>
      <c r="C69" s="6">
        <v>46053</v>
      </c>
      <c r="D69" s="30">
        <v>46023</v>
      </c>
      <c r="F69" s="50">
        <v>5.7458724220824751</v>
      </c>
      <c r="H69" s="49">
        <v>68.176717356717205</v>
      </c>
      <c r="I69" s="49">
        <v>66.543082596184504</v>
      </c>
    </row>
    <row r="70" spans="1:9" x14ac:dyDescent="0.25">
      <c r="A70" s="51">
        <v>2026</v>
      </c>
      <c r="B70" s="6">
        <v>46054</v>
      </c>
      <c r="C70" s="6">
        <v>46081</v>
      </c>
      <c r="D70" s="30">
        <v>46054</v>
      </c>
      <c r="F70" s="50">
        <v>5.5169166701276238</v>
      </c>
      <c r="H70" s="49">
        <v>76.361303803207733</v>
      </c>
      <c r="I70" s="49">
        <v>76.604401106220692</v>
      </c>
    </row>
    <row r="71" spans="1:9" x14ac:dyDescent="0.25">
      <c r="A71" s="51">
        <v>2026</v>
      </c>
      <c r="B71" s="6">
        <v>46082</v>
      </c>
      <c r="C71" s="6">
        <v>46112</v>
      </c>
      <c r="D71" s="30">
        <v>46082</v>
      </c>
      <c r="F71" s="50">
        <v>4.7766631654948171</v>
      </c>
      <c r="H71" s="49">
        <v>53.795416851240354</v>
      </c>
      <c r="I71" s="49">
        <v>53.707937997010909</v>
      </c>
    </row>
    <row r="72" spans="1:9" x14ac:dyDescent="0.25">
      <c r="A72" s="52">
        <v>2026</v>
      </c>
      <c r="B72" s="32">
        <v>46113</v>
      </c>
      <c r="C72" s="32">
        <v>46142</v>
      </c>
      <c r="D72" s="33">
        <v>46113</v>
      </c>
      <c r="F72" s="50">
        <v>4.4839327600144889</v>
      </c>
      <c r="H72" s="49">
        <v>49.439561701930948</v>
      </c>
      <c r="I72" s="49">
        <v>45.557579349109787</v>
      </c>
    </row>
    <row r="73" spans="1:9" x14ac:dyDescent="0.25">
      <c r="A73" s="51">
        <v>2026</v>
      </c>
      <c r="B73" s="6">
        <v>46143</v>
      </c>
      <c r="C73" s="6">
        <v>46173</v>
      </c>
      <c r="D73" s="30">
        <v>46143</v>
      </c>
      <c r="F73" s="50">
        <v>4.5137891809611332</v>
      </c>
      <c r="H73" s="49">
        <v>50.19403547879967</v>
      </c>
      <c r="I73" s="49">
        <v>30.280501025612001</v>
      </c>
    </row>
    <row r="74" spans="1:9" x14ac:dyDescent="0.25">
      <c r="A74" s="51">
        <v>2026</v>
      </c>
      <c r="B74" s="6">
        <v>46174</v>
      </c>
      <c r="C74" s="6">
        <v>46203</v>
      </c>
      <c r="D74" s="30">
        <v>46174</v>
      </c>
      <c r="F74" s="50">
        <v>4.7264968328264096</v>
      </c>
      <c r="H74" s="49">
        <v>58.148227975013214</v>
      </c>
      <c r="I74" s="49">
        <v>43.346092729741599</v>
      </c>
    </row>
    <row r="75" spans="1:9" x14ac:dyDescent="0.25">
      <c r="A75" s="51">
        <v>2026</v>
      </c>
      <c r="B75" s="6">
        <v>46204</v>
      </c>
      <c r="C75" s="6">
        <v>46234</v>
      </c>
      <c r="D75" s="30">
        <v>46204</v>
      </c>
      <c r="F75" s="50">
        <v>4.8332053132981052</v>
      </c>
      <c r="H75" s="49">
        <v>92.567237681336508</v>
      </c>
      <c r="I75" s="49">
        <v>82.792573581793334</v>
      </c>
    </row>
    <row r="76" spans="1:9" x14ac:dyDescent="0.25">
      <c r="A76" s="51">
        <v>2026</v>
      </c>
      <c r="B76" s="6">
        <v>46235</v>
      </c>
      <c r="C76" s="6">
        <v>46265</v>
      </c>
      <c r="D76" s="30">
        <v>46235</v>
      </c>
      <c r="F76" s="50">
        <v>5.1369426706418713</v>
      </c>
      <c r="H76" s="49">
        <v>128.36735563228441</v>
      </c>
      <c r="I76" s="49">
        <v>117.39122009251547</v>
      </c>
    </row>
    <row r="77" spans="1:9" x14ac:dyDescent="0.25">
      <c r="A77" s="51">
        <v>2026</v>
      </c>
      <c r="B77" s="6">
        <v>46266</v>
      </c>
      <c r="C77" s="6">
        <v>46295</v>
      </c>
      <c r="D77" s="30">
        <v>46266</v>
      </c>
      <c r="F77" s="50">
        <v>5.1054366010651098</v>
      </c>
      <c r="H77" s="49">
        <v>107.56067340785118</v>
      </c>
      <c r="I77" s="49">
        <v>102.17411618992443</v>
      </c>
    </row>
    <row r="78" spans="1:9" x14ac:dyDescent="0.25">
      <c r="A78" s="51">
        <v>2026</v>
      </c>
      <c r="B78" s="6">
        <v>46296</v>
      </c>
      <c r="C78" s="6">
        <v>46326</v>
      </c>
      <c r="D78" s="30">
        <v>46296</v>
      </c>
      <c r="F78" s="50">
        <v>5.1351109290274106</v>
      </c>
      <c r="H78" s="49">
        <v>71.383886782981278</v>
      </c>
      <c r="I78" s="49">
        <v>66.79941496300107</v>
      </c>
    </row>
    <row r="79" spans="1:9" x14ac:dyDescent="0.25">
      <c r="A79" s="51">
        <v>2026</v>
      </c>
      <c r="B79" s="6">
        <v>46327</v>
      </c>
      <c r="C79" s="6">
        <v>46356</v>
      </c>
      <c r="D79" s="30">
        <v>46327</v>
      </c>
      <c r="F79" s="50">
        <v>5.5251871058606215</v>
      </c>
      <c r="H79" s="49">
        <v>74.282726078616506</v>
      </c>
      <c r="I79" s="49">
        <v>72.133361786677355</v>
      </c>
    </row>
    <row r="80" spans="1:9" x14ac:dyDescent="0.25">
      <c r="A80" s="51">
        <v>2026</v>
      </c>
      <c r="B80" s="6">
        <v>46357</v>
      </c>
      <c r="C80" s="6">
        <v>46387</v>
      </c>
      <c r="D80" s="30">
        <v>46357</v>
      </c>
      <c r="F80" s="50">
        <v>5.5582238945870621</v>
      </c>
      <c r="H80" s="49">
        <v>72.679819843167294</v>
      </c>
      <c r="I80" s="49">
        <v>71.500348561667295</v>
      </c>
    </row>
    <row r="81" spans="1:9" x14ac:dyDescent="0.25">
      <c r="A81" s="51">
        <v>2027</v>
      </c>
      <c r="B81" s="6">
        <v>46388</v>
      </c>
      <c r="C81" s="6">
        <v>46418</v>
      </c>
      <c r="D81" s="30">
        <v>46388</v>
      </c>
      <c r="F81" s="50">
        <v>5.8611150920084167</v>
      </c>
      <c r="H81" s="49">
        <v>69.220329944538548</v>
      </c>
      <c r="I81" s="49">
        <v>66.962341065731977</v>
      </c>
    </row>
    <row r="82" spans="1:9" x14ac:dyDescent="0.25">
      <c r="A82" s="51">
        <v>2027</v>
      </c>
      <c r="B82" s="6">
        <v>46419</v>
      </c>
      <c r="C82" s="6">
        <v>46446</v>
      </c>
      <c r="D82" s="30">
        <v>46419</v>
      </c>
      <c r="F82" s="50">
        <v>5.7021667473607573</v>
      </c>
      <c r="H82" s="49">
        <v>77.250786222694529</v>
      </c>
      <c r="I82" s="49">
        <v>77.791088116575665</v>
      </c>
    </row>
    <row r="83" spans="1:9" x14ac:dyDescent="0.25">
      <c r="A83" s="51">
        <v>2027</v>
      </c>
      <c r="B83" s="6">
        <v>46447</v>
      </c>
      <c r="C83" s="6">
        <v>46477</v>
      </c>
      <c r="D83" s="30">
        <v>46447</v>
      </c>
      <c r="F83" s="50">
        <v>4.6725828780204663</v>
      </c>
      <c r="H83" s="49">
        <v>54.35612646942927</v>
      </c>
      <c r="I83" s="49">
        <v>53.830989239496745</v>
      </c>
    </row>
    <row r="84" spans="1:9" x14ac:dyDescent="0.25">
      <c r="A84" s="53">
        <v>2027</v>
      </c>
      <c r="B84" s="6">
        <v>46478</v>
      </c>
      <c r="C84" s="6">
        <v>46507</v>
      </c>
      <c r="D84" s="30">
        <v>46478</v>
      </c>
      <c r="F84" s="50">
        <v>4.3205847045953636</v>
      </c>
      <c r="H84" s="49">
        <v>48.850667138703244</v>
      </c>
      <c r="I84" s="49">
        <v>45.26827871186395</v>
      </c>
    </row>
    <row r="85" spans="1:9" x14ac:dyDescent="0.25">
      <c r="A85" s="53">
        <v>2027</v>
      </c>
      <c r="B85" s="34">
        <v>46508</v>
      </c>
      <c r="C85" s="34">
        <v>46538</v>
      </c>
      <c r="D85" s="35">
        <v>46508</v>
      </c>
      <c r="F85" s="50">
        <v>4.3458226408616145</v>
      </c>
      <c r="H85" s="49">
        <v>48.555137121149514</v>
      </c>
      <c r="I85" s="49">
        <v>29.667301774104107</v>
      </c>
    </row>
    <row r="86" spans="1:9" x14ac:dyDescent="0.25">
      <c r="A86" s="53">
        <v>2027</v>
      </c>
      <c r="B86" s="34">
        <v>46539</v>
      </c>
      <c r="C86" s="34">
        <v>46568</v>
      </c>
      <c r="D86" s="35">
        <v>46539</v>
      </c>
      <c r="F86" s="50">
        <v>4.5889807965873022</v>
      </c>
      <c r="H86" s="49">
        <v>58.909664200547482</v>
      </c>
      <c r="I86" s="49">
        <v>44.060684070529113</v>
      </c>
    </row>
    <row r="87" spans="1:9" x14ac:dyDescent="0.25">
      <c r="A87" s="53">
        <v>2027</v>
      </c>
      <c r="B87" s="34">
        <v>46569</v>
      </c>
      <c r="C87" s="34">
        <v>46599</v>
      </c>
      <c r="D87" s="35">
        <v>46569</v>
      </c>
      <c r="F87" s="50">
        <v>4.6494315771281753</v>
      </c>
      <c r="H87" s="49">
        <v>93.926587785493581</v>
      </c>
      <c r="I87" s="49">
        <v>84.897951045758603</v>
      </c>
    </row>
    <row r="88" spans="1:9" x14ac:dyDescent="0.25">
      <c r="A88" s="53">
        <v>2027</v>
      </c>
      <c r="B88" s="34">
        <v>46600</v>
      </c>
      <c r="C88" s="34">
        <v>46630</v>
      </c>
      <c r="D88" s="35">
        <v>46600</v>
      </c>
      <c r="F88" s="50">
        <v>5.0269849275097442</v>
      </c>
      <c r="H88" s="49">
        <v>135.75339373768747</v>
      </c>
      <c r="I88" s="49">
        <v>124.72322786210144</v>
      </c>
    </row>
    <row r="89" spans="1:9" x14ac:dyDescent="0.25">
      <c r="A89" s="53">
        <v>2027</v>
      </c>
      <c r="B89" s="34">
        <v>46631</v>
      </c>
      <c r="C89" s="34">
        <v>46660</v>
      </c>
      <c r="D89" s="35">
        <v>46631</v>
      </c>
      <c r="F89" s="50">
        <v>4.9765142890124565</v>
      </c>
      <c r="H89" s="49">
        <v>109.98600471698654</v>
      </c>
      <c r="I89" s="49">
        <v>103.26478297752118</v>
      </c>
    </row>
    <row r="90" spans="1:9" x14ac:dyDescent="0.25">
      <c r="A90" s="53">
        <v>2027</v>
      </c>
      <c r="B90" s="34">
        <v>46661</v>
      </c>
      <c r="C90" s="34">
        <v>46691</v>
      </c>
      <c r="D90" s="35">
        <v>46661</v>
      </c>
      <c r="F90" s="50">
        <v>5.0054521066190301</v>
      </c>
      <c r="H90" s="49">
        <v>72.550623117295402</v>
      </c>
      <c r="I90" s="49">
        <v>68.891697218426089</v>
      </c>
    </row>
    <row r="91" spans="1:9" x14ac:dyDescent="0.25">
      <c r="A91" s="53">
        <v>2027</v>
      </c>
      <c r="B91" s="34">
        <v>46692</v>
      </c>
      <c r="C91" s="34">
        <v>46721</v>
      </c>
      <c r="D91" s="35">
        <v>46692</v>
      </c>
      <c r="F91" s="50">
        <v>5.3650431204684068</v>
      </c>
      <c r="H91" s="49">
        <v>75.631408925553572</v>
      </c>
      <c r="I91" s="49">
        <v>74.22582423128074</v>
      </c>
    </row>
    <row r="92" spans="1:9" x14ac:dyDescent="0.25">
      <c r="A92" s="53">
        <v>2027</v>
      </c>
      <c r="B92" s="34">
        <v>46722</v>
      </c>
      <c r="C92" s="34">
        <v>46752</v>
      </c>
      <c r="D92" s="35">
        <v>46722</v>
      </c>
      <c r="F92" s="50">
        <v>5.4122168983372365</v>
      </c>
      <c r="H92" s="49">
        <v>74.014453474230578</v>
      </c>
      <c r="I92" s="49">
        <v>74.120565487844232</v>
      </c>
    </row>
    <row r="93" spans="1:9" x14ac:dyDescent="0.25">
      <c r="A93" s="53">
        <v>2028</v>
      </c>
      <c r="B93" s="34">
        <v>46753</v>
      </c>
      <c r="C93" s="34">
        <v>46783</v>
      </c>
      <c r="D93" s="35">
        <v>46753</v>
      </c>
      <c r="F93" s="50">
        <v>5.8034794919766535</v>
      </c>
      <c r="H93" s="49">
        <v>69.095925837948386</v>
      </c>
      <c r="I93" s="49">
        <v>67.017595816928122</v>
      </c>
    </row>
    <row r="94" spans="1:9" x14ac:dyDescent="0.25">
      <c r="A94" s="53">
        <v>2028</v>
      </c>
      <c r="B94" s="34">
        <v>46784</v>
      </c>
      <c r="C94" s="34">
        <v>46812</v>
      </c>
      <c r="D94" s="35">
        <v>46784</v>
      </c>
      <c r="F94" s="50">
        <v>5.2651792196095411</v>
      </c>
      <c r="H94" s="49">
        <v>71.523151748175877</v>
      </c>
      <c r="I94" s="49">
        <v>73.427748434452297</v>
      </c>
    </row>
    <row r="95" spans="1:9" x14ac:dyDescent="0.25">
      <c r="A95" s="53">
        <v>2028</v>
      </c>
      <c r="B95" s="34">
        <v>46813</v>
      </c>
      <c r="C95" s="34">
        <v>46843</v>
      </c>
      <c r="D95" s="35">
        <v>46813</v>
      </c>
      <c r="F95" s="50">
        <v>4.6430117659963406</v>
      </c>
      <c r="H95" s="49">
        <v>52.272409876993223</v>
      </c>
      <c r="I95" s="49">
        <v>52.171589231206475</v>
      </c>
    </row>
    <row r="96" spans="1:9" x14ac:dyDescent="0.25">
      <c r="A96" s="53">
        <v>2028</v>
      </c>
      <c r="B96" s="34">
        <v>46844</v>
      </c>
      <c r="C96" s="34">
        <v>46873</v>
      </c>
      <c r="D96" s="35">
        <v>46844</v>
      </c>
      <c r="F96" s="50">
        <v>4.3859760456742087</v>
      </c>
      <c r="H96" s="49">
        <v>47.84159180078813</v>
      </c>
      <c r="I96" s="49">
        <v>44.063568604108532</v>
      </c>
    </row>
    <row r="97" spans="1:9" x14ac:dyDescent="0.25">
      <c r="A97" s="53">
        <v>2028</v>
      </c>
      <c r="B97" s="6">
        <v>46874</v>
      </c>
      <c r="C97" s="6">
        <v>46904</v>
      </c>
      <c r="D97" s="30">
        <v>46874</v>
      </c>
      <c r="F97" s="50">
        <v>4.4115127528834988</v>
      </c>
      <c r="H97" s="49">
        <v>47.780361524160298</v>
      </c>
      <c r="I97" s="49">
        <v>28.833514837344172</v>
      </c>
    </row>
    <row r="98" spans="1:9" x14ac:dyDescent="0.25">
      <c r="A98" s="53">
        <v>2028</v>
      </c>
      <c r="B98" s="6">
        <v>46905</v>
      </c>
      <c r="C98" s="6">
        <v>46934</v>
      </c>
      <c r="D98" s="30">
        <v>46905</v>
      </c>
      <c r="F98" s="50">
        <v>4.6479116185346241</v>
      </c>
      <c r="H98" s="49">
        <v>59.317049446664029</v>
      </c>
      <c r="I98" s="49">
        <v>42.597497114477378</v>
      </c>
    </row>
    <row r="99" spans="1:9" x14ac:dyDescent="0.25">
      <c r="A99" s="53">
        <v>2028</v>
      </c>
      <c r="B99" s="6">
        <v>46935</v>
      </c>
      <c r="C99" s="6">
        <v>46965</v>
      </c>
      <c r="D99" s="30">
        <v>46935</v>
      </c>
      <c r="F99" s="50">
        <v>4.7843095696607225</v>
      </c>
      <c r="H99" s="49">
        <v>94.182815723515347</v>
      </c>
      <c r="I99" s="49">
        <v>84.783557307114819</v>
      </c>
    </row>
    <row r="100" spans="1:9" x14ac:dyDescent="0.25">
      <c r="A100" s="53">
        <v>2028</v>
      </c>
      <c r="B100" s="6">
        <v>46966</v>
      </c>
      <c r="C100" s="6">
        <v>46996</v>
      </c>
      <c r="D100" s="30">
        <v>46966</v>
      </c>
      <c r="F100" s="50">
        <v>5.2125331450967796</v>
      </c>
      <c r="H100" s="49">
        <v>107.96542832249251</v>
      </c>
      <c r="I100" s="49">
        <v>101.71539912909951</v>
      </c>
    </row>
    <row r="101" spans="1:9" x14ac:dyDescent="0.25">
      <c r="A101" s="53">
        <v>2028</v>
      </c>
      <c r="B101" s="6">
        <v>46997</v>
      </c>
      <c r="C101" s="6">
        <v>47026</v>
      </c>
      <c r="D101" s="30">
        <v>46997</v>
      </c>
      <c r="F101" s="50">
        <v>5.1417557142603014</v>
      </c>
      <c r="H101" s="49">
        <v>95.198926742331139</v>
      </c>
      <c r="I101" s="49">
        <v>90.376588075175121</v>
      </c>
    </row>
    <row r="102" spans="1:9" x14ac:dyDescent="0.25">
      <c r="A102" s="53">
        <v>2028</v>
      </c>
      <c r="B102" s="6">
        <v>47027</v>
      </c>
      <c r="C102" s="6">
        <v>47057</v>
      </c>
      <c r="D102" s="30">
        <v>47027</v>
      </c>
      <c r="F102" s="50">
        <v>5.1646751846122116</v>
      </c>
      <c r="H102" s="49">
        <v>73.614639625762265</v>
      </c>
      <c r="I102" s="49">
        <v>70.004697059037724</v>
      </c>
    </row>
    <row r="103" spans="1:9" x14ac:dyDescent="0.25">
      <c r="A103" s="53">
        <v>2028</v>
      </c>
      <c r="B103" s="6">
        <v>47058</v>
      </c>
      <c r="C103" s="6">
        <v>47087</v>
      </c>
      <c r="D103" s="30">
        <v>47058</v>
      </c>
      <c r="F103" s="50">
        <v>5.5290182104410732</v>
      </c>
      <c r="H103" s="49">
        <v>73.763692532386528</v>
      </c>
      <c r="I103" s="49">
        <v>72.433310160556871</v>
      </c>
    </row>
    <row r="104" spans="1:9" x14ac:dyDescent="0.25">
      <c r="A104" s="53">
        <v>2028</v>
      </c>
      <c r="B104" s="6">
        <v>47088</v>
      </c>
      <c r="C104" s="6">
        <v>47118</v>
      </c>
      <c r="D104" s="30">
        <v>47088</v>
      </c>
      <c r="F104" s="50">
        <v>5.5953397710107646</v>
      </c>
      <c r="H104" s="49">
        <v>74.03055889268245</v>
      </c>
      <c r="I104" s="49">
        <v>73.863730420680085</v>
      </c>
    </row>
    <row r="105" spans="1:9" x14ac:dyDescent="0.25">
      <c r="A105" s="53">
        <v>2029</v>
      </c>
      <c r="B105" s="6">
        <v>47119</v>
      </c>
      <c r="C105" s="6">
        <v>47149</v>
      </c>
      <c r="D105" s="30">
        <v>47119</v>
      </c>
      <c r="F105" s="50">
        <v>6.0157983128633798</v>
      </c>
      <c r="H105" s="49">
        <v>69.202019449822942</v>
      </c>
      <c r="I105" s="49">
        <v>66.430379256685185</v>
      </c>
    </row>
    <row r="106" spans="1:9" x14ac:dyDescent="0.25">
      <c r="A106" s="53">
        <v>2029</v>
      </c>
      <c r="B106" s="6">
        <v>47150</v>
      </c>
      <c r="C106" s="6">
        <v>47177</v>
      </c>
      <c r="D106" s="30">
        <v>47150</v>
      </c>
      <c r="F106" s="50">
        <v>5.8975645786926414</v>
      </c>
      <c r="H106" s="49">
        <v>75.556812231587216</v>
      </c>
      <c r="I106" s="49">
        <v>76.398025027318695</v>
      </c>
    </row>
    <row r="107" spans="1:9" x14ac:dyDescent="0.25">
      <c r="A107" s="53">
        <v>2029</v>
      </c>
      <c r="B107" s="6">
        <v>47178</v>
      </c>
      <c r="C107" s="6">
        <v>47208</v>
      </c>
      <c r="D107" s="30">
        <v>47178</v>
      </c>
      <c r="F107" s="50">
        <v>4.736654011005748</v>
      </c>
      <c r="H107" s="49">
        <v>49.262186849770565</v>
      </c>
      <c r="I107" s="49">
        <v>47.171229527103343</v>
      </c>
    </row>
    <row r="108" spans="1:9" x14ac:dyDescent="0.25">
      <c r="A108" s="53">
        <v>2029</v>
      </c>
      <c r="B108" s="6">
        <v>47209</v>
      </c>
      <c r="C108" s="6">
        <v>47238</v>
      </c>
      <c r="D108" s="30">
        <v>47209</v>
      </c>
      <c r="F108" s="50">
        <v>4.4444187384589373</v>
      </c>
      <c r="H108" s="49">
        <v>46.681739834816199</v>
      </c>
      <c r="I108" s="49">
        <v>41.460039173583631</v>
      </c>
    </row>
    <row r="109" spans="1:9" x14ac:dyDescent="0.25">
      <c r="A109" s="51">
        <v>2029</v>
      </c>
      <c r="B109" s="6">
        <v>47239</v>
      </c>
      <c r="C109" s="6">
        <v>47269</v>
      </c>
      <c r="D109" s="30">
        <v>47239</v>
      </c>
      <c r="F109" s="50">
        <v>4.4876826051679606</v>
      </c>
      <c r="H109" s="49">
        <v>48.03262024995766</v>
      </c>
      <c r="I109" s="49">
        <v>25.441559953585827</v>
      </c>
    </row>
    <row r="110" spans="1:9" x14ac:dyDescent="0.25">
      <c r="A110" s="51">
        <v>2029</v>
      </c>
      <c r="B110" s="6">
        <v>47270</v>
      </c>
      <c r="C110" s="6">
        <v>47299</v>
      </c>
      <c r="D110" s="30">
        <v>47270</v>
      </c>
      <c r="F110" s="50">
        <v>4.7386175270590272</v>
      </c>
      <c r="H110" s="49">
        <v>57.082781398458643</v>
      </c>
      <c r="I110" s="49">
        <v>35.89685693933243</v>
      </c>
    </row>
    <row r="111" spans="1:9" x14ac:dyDescent="0.25">
      <c r="A111" s="51">
        <v>2029</v>
      </c>
      <c r="B111" s="6">
        <v>47300</v>
      </c>
      <c r="C111" s="6">
        <v>47330</v>
      </c>
      <c r="D111" s="30">
        <v>47300</v>
      </c>
      <c r="F111" s="50">
        <v>4.9373177587815595</v>
      </c>
      <c r="H111" s="49">
        <v>91.575245379036417</v>
      </c>
      <c r="I111" s="49">
        <v>78.724547819946068</v>
      </c>
    </row>
    <row r="112" spans="1:9" x14ac:dyDescent="0.25">
      <c r="A112" s="51">
        <v>2029</v>
      </c>
      <c r="B112" s="6">
        <v>47331</v>
      </c>
      <c r="C112" s="6">
        <v>47361</v>
      </c>
      <c r="D112" s="30">
        <v>47331</v>
      </c>
      <c r="F112" s="50">
        <v>5.17768826576199</v>
      </c>
      <c r="H112" s="49">
        <v>130.16316410068126</v>
      </c>
      <c r="I112" s="49">
        <v>97.207789086647267</v>
      </c>
    </row>
    <row r="113" spans="1:9" x14ac:dyDescent="0.25">
      <c r="A113" s="51">
        <v>2029</v>
      </c>
      <c r="B113" s="6">
        <v>47362</v>
      </c>
      <c r="C113" s="6">
        <v>47391</v>
      </c>
      <c r="D113" s="30">
        <v>47362</v>
      </c>
      <c r="F113" s="50">
        <v>5.1360325688135395</v>
      </c>
      <c r="H113" s="49">
        <v>92.042232588845323</v>
      </c>
      <c r="I113" s="49">
        <v>85.852522718790937</v>
      </c>
    </row>
    <row r="114" spans="1:9" x14ac:dyDescent="0.25">
      <c r="A114" s="51">
        <v>2029</v>
      </c>
      <c r="B114" s="6">
        <v>47392</v>
      </c>
      <c r="C114" s="6">
        <v>47422</v>
      </c>
      <c r="D114" s="30">
        <v>47392</v>
      </c>
      <c r="F114" s="50">
        <v>5.1596457855359681</v>
      </c>
      <c r="H114" s="49">
        <v>69.158678978974478</v>
      </c>
      <c r="I114" s="49">
        <v>63.11718502612311</v>
      </c>
    </row>
    <row r="115" spans="1:9" x14ac:dyDescent="0.25">
      <c r="A115" s="51">
        <v>2029</v>
      </c>
      <c r="B115" s="6">
        <v>47423</v>
      </c>
      <c r="C115" s="6">
        <v>47452</v>
      </c>
      <c r="D115" s="30">
        <v>47423</v>
      </c>
      <c r="F115" s="50">
        <v>5.5213020565122592</v>
      </c>
      <c r="H115" s="49">
        <v>73.31508084621035</v>
      </c>
      <c r="I115" s="49">
        <v>70.005863007859645</v>
      </c>
    </row>
    <row r="116" spans="1:9" x14ac:dyDescent="0.25">
      <c r="A116" s="51">
        <v>2029</v>
      </c>
      <c r="B116" s="6">
        <v>47453</v>
      </c>
      <c r="C116" s="6">
        <v>47483</v>
      </c>
      <c r="D116" s="30">
        <v>47453</v>
      </c>
      <c r="F116" s="50">
        <v>5.5761675241059354</v>
      </c>
      <c r="H116" s="49">
        <v>73.509062115834183</v>
      </c>
      <c r="I116" s="49">
        <v>72.729767310576676</v>
      </c>
    </row>
    <row r="117" spans="1:9" x14ac:dyDescent="0.25">
      <c r="A117" s="51">
        <v>2030</v>
      </c>
      <c r="B117" s="6">
        <v>47484</v>
      </c>
      <c r="C117" s="6">
        <v>47514</v>
      </c>
      <c r="D117" s="30">
        <v>47484</v>
      </c>
      <c r="F117" s="50">
        <v>6.1624383932272142</v>
      </c>
      <c r="H117" s="49">
        <v>66.877690643981509</v>
      </c>
      <c r="I117" s="49">
        <v>63.366403315128068</v>
      </c>
    </row>
    <row r="118" spans="1:9" x14ac:dyDescent="0.25">
      <c r="A118" s="51">
        <v>2030</v>
      </c>
      <c r="B118" s="6">
        <v>47515</v>
      </c>
      <c r="C118" s="6">
        <v>47542</v>
      </c>
      <c r="D118" s="30">
        <v>47515</v>
      </c>
      <c r="F118" s="50">
        <v>5.8940552965472248</v>
      </c>
      <c r="H118" s="49">
        <v>72.51939224754409</v>
      </c>
      <c r="I118" s="49">
        <v>71.936858442625905</v>
      </c>
    </row>
    <row r="119" spans="1:9" x14ac:dyDescent="0.25">
      <c r="A119" s="51">
        <v>2030</v>
      </c>
      <c r="B119" s="6">
        <v>47543</v>
      </c>
      <c r="C119" s="6">
        <v>47573</v>
      </c>
      <c r="D119" s="30">
        <v>47543</v>
      </c>
      <c r="F119" s="50">
        <v>4.9209439391888736</v>
      </c>
      <c r="H119" s="49">
        <v>46.497138424553036</v>
      </c>
      <c r="I119" s="49">
        <v>43.290791306587607</v>
      </c>
    </row>
    <row r="120" spans="1:9" x14ac:dyDescent="0.25">
      <c r="A120" s="51">
        <v>2030</v>
      </c>
      <c r="B120" s="6">
        <v>47574</v>
      </c>
      <c r="C120" s="6">
        <v>47603</v>
      </c>
      <c r="D120" s="30">
        <v>47574</v>
      </c>
      <c r="F120" s="50">
        <v>4.6434516362692637</v>
      </c>
      <c r="H120" s="49">
        <v>42.746261308671059</v>
      </c>
      <c r="I120" s="49">
        <v>36.483211973499877</v>
      </c>
    </row>
    <row r="121" spans="1:9" x14ac:dyDescent="0.25">
      <c r="A121" s="51">
        <v>2030</v>
      </c>
      <c r="B121" s="6">
        <v>47604</v>
      </c>
      <c r="C121" s="6">
        <v>47634</v>
      </c>
      <c r="D121" s="30">
        <v>47604</v>
      </c>
      <c r="F121" s="50">
        <v>4.6812802791573098</v>
      </c>
      <c r="H121" s="49">
        <v>45.501971979268085</v>
      </c>
      <c r="I121" s="49">
        <v>22.57945222464992</v>
      </c>
    </row>
    <row r="122" spans="1:9" x14ac:dyDescent="0.25">
      <c r="A122" s="51">
        <v>2030</v>
      </c>
      <c r="B122" s="6">
        <v>47635</v>
      </c>
      <c r="C122" s="6">
        <v>47664</v>
      </c>
      <c r="D122" s="30">
        <v>47635</v>
      </c>
      <c r="F122" s="50">
        <v>4.9804413621085635</v>
      </c>
      <c r="H122" s="49">
        <v>54.877507909788235</v>
      </c>
      <c r="I122" s="49">
        <v>30.653093075258234</v>
      </c>
    </row>
    <row r="123" spans="1:9" x14ac:dyDescent="0.25">
      <c r="A123" s="51">
        <v>2030</v>
      </c>
      <c r="B123" s="6">
        <v>47665</v>
      </c>
      <c r="C123" s="6">
        <v>47695</v>
      </c>
      <c r="D123" s="30">
        <v>47665</v>
      </c>
      <c r="F123" s="50">
        <v>5.2767238278700948</v>
      </c>
      <c r="H123" s="49">
        <v>91.095977274603555</v>
      </c>
      <c r="I123" s="49">
        <v>74.670152886631698</v>
      </c>
    </row>
    <row r="124" spans="1:9" x14ac:dyDescent="0.25">
      <c r="A124" s="51">
        <v>2030</v>
      </c>
      <c r="B124" s="6">
        <v>47696</v>
      </c>
      <c r="C124" s="6">
        <v>47726</v>
      </c>
      <c r="D124" s="30">
        <v>47696</v>
      </c>
      <c r="F124" s="50">
        <v>5.4782661411091516</v>
      </c>
      <c r="H124" s="49">
        <v>101.6936973445945</v>
      </c>
      <c r="I124" s="49">
        <v>91.087142154555806</v>
      </c>
    </row>
    <row r="125" spans="1:9" x14ac:dyDescent="0.25">
      <c r="A125" s="51">
        <v>2030</v>
      </c>
      <c r="B125" s="6">
        <v>47727</v>
      </c>
      <c r="C125" s="6">
        <v>47756</v>
      </c>
      <c r="D125" s="30">
        <v>47727</v>
      </c>
      <c r="F125" s="50">
        <v>5.3900942890342991</v>
      </c>
      <c r="H125" s="49">
        <v>89.321586184248119</v>
      </c>
      <c r="I125" s="49">
        <v>80.739281013419969</v>
      </c>
    </row>
    <row r="126" spans="1:9" x14ac:dyDescent="0.25">
      <c r="A126" s="51">
        <v>2030</v>
      </c>
      <c r="B126" s="6">
        <v>47757</v>
      </c>
      <c r="C126" s="6">
        <v>47787</v>
      </c>
      <c r="D126" s="30">
        <v>47757</v>
      </c>
      <c r="F126" s="50">
        <v>5.4006415622827548</v>
      </c>
      <c r="H126" s="49">
        <v>65.852315701563171</v>
      </c>
      <c r="I126" s="49">
        <v>57.608308822922552</v>
      </c>
    </row>
    <row r="127" spans="1:9" x14ac:dyDescent="0.25">
      <c r="A127" s="51">
        <v>2030</v>
      </c>
      <c r="B127" s="6">
        <v>47788</v>
      </c>
      <c r="C127" s="6">
        <v>47817</v>
      </c>
      <c r="D127" s="30">
        <v>47788</v>
      </c>
      <c r="F127" s="50">
        <v>5.7485345861620347</v>
      </c>
      <c r="H127" s="49">
        <v>68.926524144383322</v>
      </c>
      <c r="I127" s="49">
        <v>64.001954478703709</v>
      </c>
    </row>
    <row r="128" spans="1:9" x14ac:dyDescent="0.25">
      <c r="A128" s="51">
        <v>2030</v>
      </c>
      <c r="B128" s="6">
        <v>47818</v>
      </c>
      <c r="C128" s="6">
        <v>47848</v>
      </c>
      <c r="D128" s="30">
        <v>47818</v>
      </c>
      <c r="F128" s="50">
        <v>5.8217229781353712</v>
      </c>
      <c r="H128" s="49">
        <v>72.265440252174926</v>
      </c>
      <c r="I128" s="49">
        <v>70.977734957147462</v>
      </c>
    </row>
    <row r="129" spans="1:9" x14ac:dyDescent="0.25">
      <c r="A129" s="51">
        <v>2031</v>
      </c>
      <c r="B129" s="6">
        <v>47849</v>
      </c>
      <c r="C129" s="6">
        <v>47879</v>
      </c>
      <c r="D129" s="30">
        <v>47849</v>
      </c>
      <c r="F129" s="50">
        <v>6.1639361606582712</v>
      </c>
      <c r="H129" s="49">
        <v>64.641570283842881</v>
      </c>
      <c r="I129" s="49">
        <v>59.111637520935773</v>
      </c>
    </row>
    <row r="130" spans="1:9" x14ac:dyDescent="0.25">
      <c r="A130" s="51">
        <v>2031</v>
      </c>
      <c r="B130" s="6">
        <v>47880</v>
      </c>
      <c r="C130" s="6">
        <v>47907</v>
      </c>
      <c r="D130" s="30">
        <v>47880</v>
      </c>
      <c r="F130" s="50">
        <v>6.0145770063860535</v>
      </c>
      <c r="H130" s="49">
        <v>72.212416644668977</v>
      </c>
      <c r="I130" s="49">
        <v>69.830574249106533</v>
      </c>
    </row>
    <row r="131" spans="1:9" x14ac:dyDescent="0.25">
      <c r="A131" s="51">
        <v>2031</v>
      </c>
      <c r="B131" s="6">
        <v>47908</v>
      </c>
      <c r="C131" s="6">
        <v>47938</v>
      </c>
      <c r="D131" s="30">
        <v>47908</v>
      </c>
      <c r="F131" s="50">
        <v>5.0503871032500349</v>
      </c>
      <c r="H131" s="49">
        <v>46.026161781749543</v>
      </c>
      <c r="I131" s="49">
        <v>40.342902356808857</v>
      </c>
    </row>
    <row r="132" spans="1:9" x14ac:dyDescent="0.25">
      <c r="A132" s="51">
        <v>2031</v>
      </c>
      <c r="B132" s="6">
        <v>47939</v>
      </c>
      <c r="C132" s="6">
        <v>47968</v>
      </c>
      <c r="D132" s="30">
        <v>47939</v>
      </c>
      <c r="F132" s="50">
        <v>4.7651562597400936</v>
      </c>
      <c r="H132" s="49">
        <v>39.80268130250257</v>
      </c>
      <c r="I132" s="49">
        <v>33.626751985706051</v>
      </c>
    </row>
    <row r="133" spans="1:9" x14ac:dyDescent="0.25">
      <c r="A133" s="51">
        <v>2031</v>
      </c>
      <c r="B133" s="6">
        <v>47969</v>
      </c>
      <c r="C133" s="6">
        <v>47999</v>
      </c>
      <c r="D133" s="30">
        <v>47969</v>
      </c>
      <c r="F133" s="50">
        <v>4.8054479876707239</v>
      </c>
      <c r="H133" s="49">
        <v>43.816233162167443</v>
      </c>
      <c r="I133" s="49">
        <v>20.159134096689051</v>
      </c>
    </row>
    <row r="134" spans="1:9" x14ac:dyDescent="0.25">
      <c r="A134" s="51">
        <v>2031</v>
      </c>
      <c r="B134" s="6">
        <v>48000</v>
      </c>
      <c r="C134" s="6">
        <v>48029</v>
      </c>
      <c r="D134" s="30">
        <v>48000</v>
      </c>
      <c r="F134" s="50">
        <v>5.05629986428157</v>
      </c>
      <c r="H134" s="49">
        <v>54.409594871030066</v>
      </c>
      <c r="I134" s="49">
        <v>28.114779682291061</v>
      </c>
    </row>
    <row r="135" spans="1:9" x14ac:dyDescent="0.25">
      <c r="A135" s="51">
        <v>2031</v>
      </c>
      <c r="B135" s="6">
        <v>48030</v>
      </c>
      <c r="C135" s="6">
        <v>48060</v>
      </c>
      <c r="D135" s="30">
        <v>48030</v>
      </c>
      <c r="F135" s="50">
        <v>5.2218622487683382</v>
      </c>
      <c r="H135" s="49">
        <v>94.100833976886676</v>
      </c>
      <c r="I135" s="49">
        <v>72.17196009724654</v>
      </c>
    </row>
    <row r="136" spans="1:9" x14ac:dyDescent="0.25">
      <c r="A136" s="51">
        <v>2031</v>
      </c>
      <c r="B136" s="6">
        <v>48061</v>
      </c>
      <c r="C136" s="6">
        <v>48091</v>
      </c>
      <c r="D136" s="30">
        <v>48061</v>
      </c>
      <c r="F136" s="50">
        <v>5.6464250743070217</v>
      </c>
      <c r="H136" s="49">
        <v>101.83858508890518</v>
      </c>
      <c r="I136" s="49">
        <v>87.043334830610291</v>
      </c>
    </row>
    <row r="137" spans="1:9" x14ac:dyDescent="0.25">
      <c r="A137" s="51">
        <v>2031</v>
      </c>
      <c r="B137" s="6">
        <v>48092</v>
      </c>
      <c r="C137" s="6">
        <v>48121</v>
      </c>
      <c r="D137" s="30">
        <v>48092</v>
      </c>
      <c r="F137" s="50">
        <v>5.5715104332767051</v>
      </c>
      <c r="H137" s="49">
        <v>90.585529577427579</v>
      </c>
      <c r="I137" s="49">
        <v>79.21843332399142</v>
      </c>
    </row>
    <row r="138" spans="1:9" x14ac:dyDescent="0.25">
      <c r="A138" s="51">
        <v>2031</v>
      </c>
      <c r="B138" s="6">
        <v>48122</v>
      </c>
      <c r="C138" s="6">
        <v>48152</v>
      </c>
      <c r="D138" s="30">
        <v>48122</v>
      </c>
      <c r="F138" s="50">
        <v>5.5878665660513178</v>
      </c>
      <c r="H138" s="49">
        <v>65.414134035967763</v>
      </c>
      <c r="I138" s="49">
        <v>55.308802307889806</v>
      </c>
    </row>
    <row r="139" spans="1:9" x14ac:dyDescent="0.25">
      <c r="A139" s="51">
        <v>2031</v>
      </c>
      <c r="B139" s="6">
        <v>48153</v>
      </c>
      <c r="C139" s="6">
        <v>48182</v>
      </c>
      <c r="D139" s="30">
        <v>48153</v>
      </c>
      <c r="F139" s="50">
        <v>6.0059395978680756</v>
      </c>
      <c r="H139" s="49">
        <v>70.303914927174787</v>
      </c>
      <c r="I139" s="49">
        <v>62.893869603063969</v>
      </c>
    </row>
    <row r="140" spans="1:9" x14ac:dyDescent="0.25">
      <c r="A140" s="51">
        <v>2031</v>
      </c>
      <c r="B140" s="6">
        <v>48183</v>
      </c>
      <c r="C140" s="6">
        <v>48213</v>
      </c>
      <c r="D140" s="30">
        <v>48183</v>
      </c>
      <c r="F140" s="50">
        <v>6.048996578114374</v>
      </c>
      <c r="H140" s="49">
        <v>74.561765158928992</v>
      </c>
      <c r="I140" s="49">
        <v>71.460424022113116</v>
      </c>
    </row>
    <row r="141" spans="1:9" x14ac:dyDescent="0.25">
      <c r="A141" s="51">
        <v>2032</v>
      </c>
      <c r="B141" s="6">
        <v>48214</v>
      </c>
      <c r="C141" s="6">
        <v>48244</v>
      </c>
      <c r="D141" s="30">
        <v>48214</v>
      </c>
      <c r="F141" s="50">
        <v>6.5085597868587</v>
      </c>
      <c r="H141" s="49">
        <v>66.265844670361503</v>
      </c>
      <c r="I141" s="49">
        <v>57.453317315903114</v>
      </c>
    </row>
    <row r="142" spans="1:9" x14ac:dyDescent="0.25">
      <c r="A142" s="51">
        <v>2032</v>
      </c>
      <c r="B142" s="6">
        <v>48245</v>
      </c>
      <c r="C142" s="6">
        <v>48273</v>
      </c>
      <c r="D142" s="30">
        <v>48245</v>
      </c>
      <c r="F142" s="50">
        <v>5.9387171166537467</v>
      </c>
      <c r="H142" s="49">
        <v>70.368801237984854</v>
      </c>
      <c r="I142" s="49">
        <v>66.253599098642297</v>
      </c>
    </row>
    <row r="143" spans="1:9" x14ac:dyDescent="0.25">
      <c r="A143" s="51">
        <v>2032</v>
      </c>
      <c r="B143" s="6">
        <v>48274</v>
      </c>
      <c r="C143" s="6">
        <v>48304</v>
      </c>
      <c r="D143" s="30">
        <v>48274</v>
      </c>
      <c r="F143" s="50">
        <v>5.3074925442031127</v>
      </c>
      <c r="H143" s="49">
        <v>45.021736746888436</v>
      </c>
      <c r="I143" s="49">
        <v>39.045945026294234</v>
      </c>
    </row>
    <row r="144" spans="1:9" x14ac:dyDescent="0.25">
      <c r="A144" s="51">
        <v>2032</v>
      </c>
      <c r="B144" s="6">
        <v>48305</v>
      </c>
      <c r="C144" s="6">
        <v>48334</v>
      </c>
      <c r="D144" s="30">
        <v>48305</v>
      </c>
      <c r="F144" s="50">
        <v>4.9598376996143836</v>
      </c>
      <c r="H144" s="49">
        <v>39.73940128774106</v>
      </c>
      <c r="I144" s="49">
        <v>32.932846172869034</v>
      </c>
    </row>
    <row r="145" spans="1:9" x14ac:dyDescent="0.25">
      <c r="A145" s="51">
        <v>2032</v>
      </c>
      <c r="B145" s="6">
        <v>48335</v>
      </c>
      <c r="C145" s="6">
        <v>48365</v>
      </c>
      <c r="D145" s="30">
        <v>48335</v>
      </c>
      <c r="F145" s="50">
        <v>4.9911042752648482</v>
      </c>
      <c r="H145" s="49">
        <v>42.619805568915787</v>
      </c>
      <c r="I145" s="49">
        <v>18.802659948425294</v>
      </c>
    </row>
    <row r="146" spans="1:9" x14ac:dyDescent="0.25">
      <c r="A146" s="51">
        <v>2032</v>
      </c>
      <c r="B146" s="6">
        <v>48366</v>
      </c>
      <c r="C146" s="6">
        <v>48395</v>
      </c>
      <c r="D146" s="30">
        <v>48366</v>
      </c>
      <c r="F146" s="50">
        <v>5.2735477177936625</v>
      </c>
      <c r="H146" s="49">
        <v>53.762918426993572</v>
      </c>
      <c r="I146" s="49">
        <v>26.941266699568811</v>
      </c>
    </row>
    <row r="147" spans="1:9" x14ac:dyDescent="0.25">
      <c r="A147" s="51">
        <v>2032</v>
      </c>
      <c r="B147" s="6">
        <v>48396</v>
      </c>
      <c r="C147" s="6">
        <v>48426</v>
      </c>
      <c r="D147" s="30">
        <v>48396</v>
      </c>
      <c r="F147" s="50">
        <v>5.623195121293505</v>
      </c>
      <c r="H147" s="49">
        <v>97.246547342060794</v>
      </c>
      <c r="I147" s="49">
        <v>72.442650184475923</v>
      </c>
    </row>
    <row r="148" spans="1:9" x14ac:dyDescent="0.25">
      <c r="A148" s="51">
        <v>2032</v>
      </c>
      <c r="B148" s="6">
        <v>48427</v>
      </c>
      <c r="C148" s="6">
        <v>48457</v>
      </c>
      <c r="D148" s="30">
        <v>48427</v>
      </c>
      <c r="F148" s="50">
        <v>5.985249494687559</v>
      </c>
      <c r="H148" s="49">
        <v>106.11464969750737</v>
      </c>
      <c r="I148" s="49">
        <v>90.249267526059612</v>
      </c>
    </row>
    <row r="149" spans="1:9" x14ac:dyDescent="0.25">
      <c r="A149" s="51">
        <v>2032</v>
      </c>
      <c r="B149" s="6">
        <v>48458</v>
      </c>
      <c r="C149" s="6">
        <v>48487</v>
      </c>
      <c r="D149" s="30">
        <v>48458</v>
      </c>
      <c r="F149" s="50">
        <v>5.8842248775093102</v>
      </c>
      <c r="H149" s="49">
        <v>92.190305679739311</v>
      </c>
      <c r="I149" s="49">
        <v>78.601533261470038</v>
      </c>
    </row>
    <row r="150" spans="1:9" x14ac:dyDescent="0.25">
      <c r="A150" s="51">
        <v>2032</v>
      </c>
      <c r="B150" s="6">
        <v>48488</v>
      </c>
      <c r="C150" s="6">
        <v>48518</v>
      </c>
      <c r="D150" s="30">
        <v>48488</v>
      </c>
      <c r="F150" s="50">
        <v>5.8770761752655272</v>
      </c>
      <c r="H150" s="49">
        <v>64.174835404257365</v>
      </c>
      <c r="I150" s="49">
        <v>52.491878484923234</v>
      </c>
    </row>
    <row r="151" spans="1:9" x14ac:dyDescent="0.25">
      <c r="A151" s="51">
        <v>2032</v>
      </c>
      <c r="B151" s="6">
        <v>48519</v>
      </c>
      <c r="C151" s="6">
        <v>48548</v>
      </c>
      <c r="D151" s="30">
        <v>48519</v>
      </c>
      <c r="F151" s="50">
        <v>6.2600028139863255</v>
      </c>
      <c r="H151" s="49">
        <v>70.489513908220232</v>
      </c>
      <c r="I151" s="49">
        <v>60.23368786416134</v>
      </c>
    </row>
    <row r="152" spans="1:9" x14ac:dyDescent="0.25">
      <c r="A152" s="51">
        <v>2032</v>
      </c>
      <c r="B152" s="6">
        <v>48549</v>
      </c>
      <c r="C152" s="6">
        <v>48579</v>
      </c>
      <c r="D152" s="30">
        <v>48549</v>
      </c>
      <c r="F152" s="50">
        <v>6.3225651436637484</v>
      </c>
      <c r="H152" s="49">
        <v>76.228053299186655</v>
      </c>
      <c r="I152" s="49">
        <v>71.785339884981141</v>
      </c>
    </row>
    <row r="153" spans="1:9" x14ac:dyDescent="0.25">
      <c r="A153" s="51">
        <v>2033</v>
      </c>
      <c r="B153" s="6">
        <v>48580</v>
      </c>
      <c r="C153" s="6">
        <v>48610</v>
      </c>
      <c r="D153" s="30">
        <v>48580</v>
      </c>
      <c r="F153" s="50">
        <v>6.8687312134792231</v>
      </c>
      <c r="H153" s="49">
        <v>66.993676279009875</v>
      </c>
      <c r="I153" s="49">
        <v>54.751805787932305</v>
      </c>
    </row>
    <row r="154" spans="1:9" x14ac:dyDescent="0.25">
      <c r="A154" s="51">
        <v>2033</v>
      </c>
      <c r="B154" s="6">
        <v>48611</v>
      </c>
      <c r="C154" s="6">
        <v>48638</v>
      </c>
      <c r="D154" s="30">
        <v>48611</v>
      </c>
      <c r="F154" s="50">
        <v>6.43195724387241</v>
      </c>
      <c r="H154" s="49">
        <v>73.84055716778218</v>
      </c>
      <c r="I154" s="49">
        <v>67.075524013235139</v>
      </c>
    </row>
    <row r="155" spans="1:9" x14ac:dyDescent="0.25">
      <c r="A155" s="51">
        <v>2033</v>
      </c>
      <c r="B155" s="6">
        <v>48639</v>
      </c>
      <c r="C155" s="6">
        <v>48669</v>
      </c>
      <c r="D155" s="30">
        <v>48639</v>
      </c>
      <c r="F155" s="50">
        <v>5.5694971551652213</v>
      </c>
      <c r="H155" s="49">
        <v>44.582709745083804</v>
      </c>
      <c r="I155" s="49">
        <v>35.988874314491092</v>
      </c>
    </row>
    <row r="156" spans="1:9" x14ac:dyDescent="0.25">
      <c r="A156" s="51">
        <v>2033</v>
      </c>
      <c r="B156" s="6">
        <v>48670</v>
      </c>
      <c r="C156" s="6">
        <v>48699</v>
      </c>
      <c r="D156" s="30">
        <v>48670</v>
      </c>
      <c r="F156" s="50">
        <v>5.2543353422234178</v>
      </c>
      <c r="H156" s="49">
        <v>37.301468962802687</v>
      </c>
      <c r="I156" s="49">
        <v>29.392923463154883</v>
      </c>
    </row>
    <row r="157" spans="1:9" x14ac:dyDescent="0.25">
      <c r="A157" s="51">
        <v>2033</v>
      </c>
      <c r="B157" s="6">
        <v>48700</v>
      </c>
      <c r="C157" s="6">
        <v>48730</v>
      </c>
      <c r="D157" s="30">
        <v>48700</v>
      </c>
      <c r="F157" s="50">
        <v>5.2985015270476872</v>
      </c>
      <c r="H157" s="49">
        <v>43.026831699390939</v>
      </c>
      <c r="I157" s="49">
        <v>17.29450364378792</v>
      </c>
    </row>
    <row r="158" spans="1:9" x14ac:dyDescent="0.25">
      <c r="A158" s="51">
        <v>2033</v>
      </c>
      <c r="B158" s="6">
        <v>48731</v>
      </c>
      <c r="C158" s="6">
        <v>48760</v>
      </c>
      <c r="D158" s="30">
        <v>48731</v>
      </c>
      <c r="F158" s="50">
        <v>5.5804842793223539</v>
      </c>
      <c r="H158" s="49">
        <v>53.750225652610034</v>
      </c>
      <c r="I158" s="49">
        <v>25.061370179317695</v>
      </c>
    </row>
    <row r="159" spans="1:9" x14ac:dyDescent="0.25">
      <c r="A159" s="51">
        <v>2033</v>
      </c>
      <c r="B159" s="6">
        <v>48761</v>
      </c>
      <c r="C159" s="6">
        <v>48791</v>
      </c>
      <c r="D159" s="30">
        <v>48761</v>
      </c>
      <c r="F159" s="50">
        <v>5.8021703834029852</v>
      </c>
      <c r="H159" s="49">
        <v>97.782757245134405</v>
      </c>
      <c r="I159" s="49">
        <v>69.920112471701131</v>
      </c>
    </row>
    <row r="160" spans="1:9" x14ac:dyDescent="0.25">
      <c r="A160" s="51">
        <v>2033</v>
      </c>
      <c r="B160" s="6">
        <v>48792</v>
      </c>
      <c r="C160" s="6">
        <v>48822</v>
      </c>
      <c r="D160" s="30">
        <v>48792</v>
      </c>
      <c r="F160" s="50">
        <v>6.1963748796244076</v>
      </c>
      <c r="H160" s="49">
        <v>108.80309996322961</v>
      </c>
      <c r="I160" s="49">
        <v>88.586152468358108</v>
      </c>
    </row>
    <row r="161" spans="1:9" x14ac:dyDescent="0.25">
      <c r="A161" s="51">
        <v>2033</v>
      </c>
      <c r="B161" s="6">
        <v>48823</v>
      </c>
      <c r="C161" s="6">
        <v>48852</v>
      </c>
      <c r="D161" s="30">
        <v>48823</v>
      </c>
      <c r="F161" s="50">
        <v>6.1439633816321644</v>
      </c>
      <c r="H161" s="49">
        <v>92.506458425999114</v>
      </c>
      <c r="I161" s="49">
        <v>74.019444794159142</v>
      </c>
    </row>
    <row r="162" spans="1:9" x14ac:dyDescent="0.25">
      <c r="A162" s="51">
        <v>2033</v>
      </c>
      <c r="B162" s="6">
        <v>48853</v>
      </c>
      <c r="C162" s="6">
        <v>48883</v>
      </c>
      <c r="D162" s="30">
        <v>48853</v>
      </c>
      <c r="F162" s="50">
        <v>6.1387812760284977</v>
      </c>
      <c r="H162" s="49">
        <v>64.390277064482731</v>
      </c>
      <c r="I162" s="49">
        <v>49.910548827586908</v>
      </c>
    </row>
    <row r="163" spans="1:9" x14ac:dyDescent="0.25">
      <c r="A163" s="51">
        <v>2033</v>
      </c>
      <c r="B163" s="6">
        <v>48884</v>
      </c>
      <c r="C163" s="6">
        <v>48913</v>
      </c>
      <c r="D163" s="30">
        <v>48884</v>
      </c>
      <c r="F163" s="50">
        <v>6.4974565405439817</v>
      </c>
      <c r="H163" s="49">
        <v>70.79997252890891</v>
      </c>
      <c r="I163" s="49">
        <v>57.47640224983089</v>
      </c>
    </row>
    <row r="164" spans="1:9" x14ac:dyDescent="0.25">
      <c r="A164" s="51">
        <v>2033</v>
      </c>
      <c r="B164" s="6">
        <v>48914</v>
      </c>
      <c r="C164" s="6">
        <v>48944</v>
      </c>
      <c r="D164" s="30">
        <v>48914</v>
      </c>
      <c r="F164" s="50">
        <v>6.6090560342142899</v>
      </c>
      <c r="H164" s="49">
        <v>77.6734096730262</v>
      </c>
      <c r="I164" s="49">
        <v>69.966399347159694</v>
      </c>
    </row>
    <row r="165" spans="1:9" x14ac:dyDescent="0.25">
      <c r="A165" s="51">
        <v>2034</v>
      </c>
      <c r="B165" s="6">
        <v>48945</v>
      </c>
      <c r="C165" s="6">
        <v>48975</v>
      </c>
      <c r="D165" s="30">
        <v>48945</v>
      </c>
      <c r="F165" s="50">
        <v>6.8636837445455923</v>
      </c>
      <c r="H165" s="49">
        <v>66.763246848786153</v>
      </c>
      <c r="I165" s="49">
        <v>51.16803423691789</v>
      </c>
    </row>
    <row r="166" spans="1:9" x14ac:dyDescent="0.25">
      <c r="A166" s="51">
        <v>2034</v>
      </c>
      <c r="B166" s="6">
        <v>48976</v>
      </c>
      <c r="C166" s="6">
        <v>49003</v>
      </c>
      <c r="D166" s="30">
        <v>48976</v>
      </c>
      <c r="F166" s="50">
        <v>6.3883200870882852</v>
      </c>
      <c r="H166" s="49">
        <v>72.293389368972726</v>
      </c>
      <c r="I166" s="49">
        <v>63.495031898672288</v>
      </c>
    </row>
    <row r="167" spans="1:9" x14ac:dyDescent="0.25">
      <c r="A167" s="51">
        <v>2034</v>
      </c>
      <c r="B167" s="6">
        <v>49004</v>
      </c>
      <c r="C167" s="6">
        <v>49034</v>
      </c>
      <c r="D167" s="30">
        <v>49004</v>
      </c>
      <c r="F167" s="50">
        <v>5.6881825752157997</v>
      </c>
      <c r="H167" s="49">
        <v>42.139732532487095</v>
      </c>
      <c r="I167" s="49">
        <v>32.140787995677336</v>
      </c>
    </row>
    <row r="168" spans="1:9" x14ac:dyDescent="0.25">
      <c r="A168" s="51">
        <v>2034</v>
      </c>
      <c r="B168" s="6">
        <v>49035</v>
      </c>
      <c r="C168" s="6">
        <v>49064</v>
      </c>
      <c r="D168" s="30">
        <v>49035</v>
      </c>
      <c r="F168" s="50">
        <v>5.3494466932574953</v>
      </c>
      <c r="H168" s="49">
        <v>34.643308671564306</v>
      </c>
      <c r="I168" s="49">
        <v>26.23458162095756</v>
      </c>
    </row>
    <row r="169" spans="1:9" x14ac:dyDescent="0.25">
      <c r="A169" s="51">
        <v>2034</v>
      </c>
      <c r="B169" s="6">
        <v>49065</v>
      </c>
      <c r="C169" s="6">
        <v>49095</v>
      </c>
      <c r="D169" s="30">
        <v>49065</v>
      </c>
      <c r="F169" s="50">
        <v>5.3944541028029445</v>
      </c>
      <c r="H169" s="49">
        <v>39.530860608875159</v>
      </c>
      <c r="I169" s="49">
        <v>15.766897308210236</v>
      </c>
    </row>
    <row r="170" spans="1:9" x14ac:dyDescent="0.25">
      <c r="A170" s="51">
        <v>2034</v>
      </c>
      <c r="B170" s="6">
        <v>49096</v>
      </c>
      <c r="C170" s="6">
        <v>49125</v>
      </c>
      <c r="D170" s="30">
        <v>49096</v>
      </c>
      <c r="F170" s="50">
        <v>5.6972448148611967</v>
      </c>
      <c r="H170" s="49">
        <v>52.901961480606893</v>
      </c>
      <c r="I170" s="49">
        <v>23.185135557563786</v>
      </c>
    </row>
    <row r="171" spans="1:9" x14ac:dyDescent="0.25">
      <c r="A171" s="51">
        <v>2034</v>
      </c>
      <c r="B171" s="6">
        <v>49126</v>
      </c>
      <c r="C171" s="6">
        <v>49156</v>
      </c>
      <c r="D171" s="30">
        <v>49126</v>
      </c>
      <c r="F171" s="50">
        <v>5.9409117542291972</v>
      </c>
      <c r="H171" s="49">
        <v>98.428440157531085</v>
      </c>
      <c r="I171" s="49">
        <v>67.13959937948367</v>
      </c>
    </row>
    <row r="172" spans="1:9" x14ac:dyDescent="0.25">
      <c r="A172" s="51">
        <v>2034</v>
      </c>
      <c r="B172" s="6">
        <v>49157</v>
      </c>
      <c r="C172" s="6">
        <v>49187</v>
      </c>
      <c r="D172" s="30">
        <v>49157</v>
      </c>
      <c r="F172" s="50">
        <v>6.3579040065104886</v>
      </c>
      <c r="H172" s="49">
        <v>108.25691383689208</v>
      </c>
      <c r="I172" s="49">
        <v>83.679011038672542</v>
      </c>
    </row>
    <row r="173" spans="1:9" x14ac:dyDescent="0.25">
      <c r="A173" s="51">
        <v>2034</v>
      </c>
      <c r="B173" s="6">
        <v>49188</v>
      </c>
      <c r="C173" s="6">
        <v>49217</v>
      </c>
      <c r="D173" s="30">
        <v>49188</v>
      </c>
      <c r="F173" s="50">
        <v>6.2031734025843903</v>
      </c>
      <c r="H173" s="49">
        <v>93.301672851033203</v>
      </c>
      <c r="I173" s="49">
        <v>70.71197306709989</v>
      </c>
    </row>
    <row r="174" spans="1:9" x14ac:dyDescent="0.25">
      <c r="A174" s="51">
        <v>2034</v>
      </c>
      <c r="B174" s="6">
        <v>49218</v>
      </c>
      <c r="C174" s="6">
        <v>49248</v>
      </c>
      <c r="D174" s="30">
        <v>49218</v>
      </c>
      <c r="F174" s="50">
        <v>6.2203046485020783</v>
      </c>
      <c r="H174" s="49">
        <v>64.408783810032375</v>
      </c>
      <c r="I174" s="49">
        <v>46.988883278112205</v>
      </c>
    </row>
    <row r="175" spans="1:9" x14ac:dyDescent="0.25">
      <c r="A175" s="51">
        <v>2034</v>
      </c>
      <c r="B175" s="6">
        <v>49249</v>
      </c>
      <c r="C175" s="6">
        <v>49278</v>
      </c>
      <c r="D175" s="30">
        <v>49249</v>
      </c>
      <c r="F175" s="50">
        <v>6.5966961185942399</v>
      </c>
      <c r="H175" s="49">
        <v>70.981595764668327</v>
      </c>
      <c r="I175" s="49">
        <v>53.710225769965703</v>
      </c>
    </row>
    <row r="176" spans="1:9" x14ac:dyDescent="0.25">
      <c r="A176" s="51">
        <v>2034</v>
      </c>
      <c r="B176" s="6">
        <v>49279</v>
      </c>
      <c r="C176" s="6">
        <v>49309</v>
      </c>
      <c r="D176" s="30">
        <v>49279</v>
      </c>
      <c r="F176" s="50">
        <v>6.7073807466419044</v>
      </c>
      <c r="H176" s="49">
        <v>77.00638694303116</v>
      </c>
      <c r="I176" s="49">
        <v>67.005164251600959</v>
      </c>
    </row>
    <row r="177" spans="1:9" x14ac:dyDescent="0.25">
      <c r="A177" s="51">
        <v>2035</v>
      </c>
      <c r="B177" s="6">
        <v>49310</v>
      </c>
      <c r="C177" s="6">
        <v>49340</v>
      </c>
      <c r="D177" s="30">
        <v>49310</v>
      </c>
      <c r="F177" s="50">
        <v>7.2119567095094341</v>
      </c>
      <c r="H177" s="49">
        <v>70.97620447274069</v>
      </c>
      <c r="I177" s="49">
        <v>54.758505467419894</v>
      </c>
    </row>
    <row r="178" spans="1:9" x14ac:dyDescent="0.25">
      <c r="A178" s="51">
        <v>2035</v>
      </c>
      <c r="B178" s="6">
        <v>49341</v>
      </c>
      <c r="C178" s="6">
        <v>49368</v>
      </c>
      <c r="D178" s="30">
        <v>49341</v>
      </c>
      <c r="F178" s="50">
        <v>6.956924497675721</v>
      </c>
      <c r="H178" s="49">
        <v>75.831130094305081</v>
      </c>
      <c r="I178" s="49">
        <v>67.460690353947115</v>
      </c>
    </row>
    <row r="179" spans="1:9" x14ac:dyDescent="0.25">
      <c r="A179" s="51">
        <v>2035</v>
      </c>
      <c r="B179" s="6">
        <v>49369</v>
      </c>
      <c r="C179" s="6">
        <v>49399</v>
      </c>
      <c r="D179" s="30">
        <v>49369</v>
      </c>
      <c r="F179" s="50">
        <v>5.8624402399500166</v>
      </c>
      <c r="H179" s="49">
        <v>45.123354916099764</v>
      </c>
      <c r="I179" s="49">
        <v>34.932311478844305</v>
      </c>
    </row>
    <row r="180" spans="1:9" x14ac:dyDescent="0.25">
      <c r="A180" s="51">
        <v>2035</v>
      </c>
      <c r="B180" s="6">
        <v>49400</v>
      </c>
      <c r="C180" s="6">
        <v>49429</v>
      </c>
      <c r="D180" s="30">
        <v>49400</v>
      </c>
      <c r="F180" s="50">
        <v>5.4158760289358474</v>
      </c>
      <c r="H180" s="49">
        <v>38.211691851989876</v>
      </c>
      <c r="I180" s="49">
        <v>28.947234352647929</v>
      </c>
    </row>
    <row r="181" spans="1:9" x14ac:dyDescent="0.25">
      <c r="A181" s="51">
        <v>2035</v>
      </c>
      <c r="B181" s="6">
        <v>49430</v>
      </c>
      <c r="C181" s="6">
        <v>49460</v>
      </c>
      <c r="D181" s="30">
        <v>49430</v>
      </c>
      <c r="F181" s="50">
        <v>5.4552525437531791</v>
      </c>
      <c r="H181" s="49">
        <v>41.966525735394328</v>
      </c>
      <c r="I181" s="49">
        <v>17.873620203433603</v>
      </c>
    </row>
    <row r="182" spans="1:9" x14ac:dyDescent="0.25">
      <c r="A182" s="51">
        <v>2035</v>
      </c>
      <c r="B182" s="6">
        <v>49461</v>
      </c>
      <c r="C182" s="6">
        <v>49490</v>
      </c>
      <c r="D182" s="30">
        <v>49461</v>
      </c>
      <c r="F182" s="50">
        <v>5.7967840471428209</v>
      </c>
      <c r="H182" s="49">
        <v>56.035463660032633</v>
      </c>
      <c r="I182" s="49">
        <v>24.518247479849091</v>
      </c>
    </row>
    <row r="183" spans="1:9" x14ac:dyDescent="0.25">
      <c r="A183" s="51">
        <v>2035</v>
      </c>
      <c r="B183" s="6">
        <v>49491</v>
      </c>
      <c r="C183" s="6">
        <v>49521</v>
      </c>
      <c r="D183" s="30">
        <v>49491</v>
      </c>
      <c r="F183" s="50">
        <v>6.0201507753890535</v>
      </c>
      <c r="H183" s="49">
        <v>101.85039454985943</v>
      </c>
      <c r="I183" s="49">
        <v>70.852933209467309</v>
      </c>
    </row>
    <row r="184" spans="1:9" x14ac:dyDescent="0.25">
      <c r="A184" s="51">
        <v>2035</v>
      </c>
      <c r="B184" s="6">
        <v>49522</v>
      </c>
      <c r="C184" s="6">
        <v>49552</v>
      </c>
      <c r="D184" s="30">
        <v>49522</v>
      </c>
      <c r="F184" s="50">
        <v>6.2961259062638062</v>
      </c>
      <c r="H184" s="49">
        <v>140.72948045363506</v>
      </c>
      <c r="I184" s="49">
        <v>86.061280652050144</v>
      </c>
    </row>
    <row r="185" spans="1:9" x14ac:dyDescent="0.25">
      <c r="A185" s="51">
        <v>2035</v>
      </c>
      <c r="B185" s="6">
        <v>49553</v>
      </c>
      <c r="C185" s="6">
        <v>49582</v>
      </c>
      <c r="D185" s="30">
        <v>49553</v>
      </c>
      <c r="F185" s="50">
        <v>6.1967746657254823</v>
      </c>
      <c r="H185" s="49">
        <v>97.387406780770092</v>
      </c>
      <c r="I185" s="49">
        <v>74.87028753649868</v>
      </c>
    </row>
    <row r="186" spans="1:9" x14ac:dyDescent="0.25">
      <c r="A186" s="51">
        <v>2035</v>
      </c>
      <c r="B186" s="6">
        <v>49583</v>
      </c>
      <c r="C186" s="6">
        <v>49613</v>
      </c>
      <c r="D186" s="30">
        <v>49583</v>
      </c>
      <c r="F186" s="50">
        <v>6.2047734142684225</v>
      </c>
      <c r="H186" s="49">
        <v>66.630692432329781</v>
      </c>
      <c r="I186" s="49">
        <v>49.285681858773032</v>
      </c>
    </row>
    <row r="187" spans="1:9" x14ac:dyDescent="0.25">
      <c r="A187" s="51">
        <v>2035</v>
      </c>
      <c r="B187" s="6">
        <v>49614</v>
      </c>
      <c r="C187" s="6">
        <v>49643</v>
      </c>
      <c r="D187" s="30">
        <v>49614</v>
      </c>
      <c r="F187" s="50">
        <v>6.6082995363524812</v>
      </c>
      <c r="H187" s="49">
        <v>73.049738554323724</v>
      </c>
      <c r="I187" s="49">
        <v>55.133508327273582</v>
      </c>
    </row>
    <row r="188" spans="1:9" x14ac:dyDescent="0.25">
      <c r="A188" s="51">
        <v>2035</v>
      </c>
      <c r="B188" s="6">
        <v>49644</v>
      </c>
      <c r="C188" s="6">
        <v>49674</v>
      </c>
      <c r="D188" s="30">
        <v>49644</v>
      </c>
      <c r="F188" s="50">
        <v>6.7029049955202193</v>
      </c>
      <c r="H188" s="49">
        <v>79.898242327453758</v>
      </c>
      <c r="I188" s="49">
        <v>69.413830554232277</v>
      </c>
    </row>
    <row r="189" spans="1:9" x14ac:dyDescent="0.25">
      <c r="A189" s="51">
        <v>2036</v>
      </c>
      <c r="B189" s="6">
        <v>49675</v>
      </c>
      <c r="C189" s="6">
        <v>49705</v>
      </c>
      <c r="D189" s="30">
        <v>49675</v>
      </c>
      <c r="F189" s="50">
        <v>6.9854696016893492</v>
      </c>
      <c r="H189" s="49">
        <v>70.560071732854297</v>
      </c>
      <c r="I189" s="49">
        <v>56.015341205371072</v>
      </c>
    </row>
    <row r="190" spans="1:9" x14ac:dyDescent="0.25">
      <c r="A190" s="51">
        <v>2036</v>
      </c>
      <c r="B190" s="6">
        <v>49706</v>
      </c>
      <c r="C190" s="6">
        <v>49734</v>
      </c>
      <c r="D190" s="30">
        <v>49706</v>
      </c>
      <c r="F190" s="50">
        <v>6.2032852698637919</v>
      </c>
      <c r="H190" s="49">
        <v>75.127073700852634</v>
      </c>
      <c r="I190" s="49">
        <v>66.948539059634086</v>
      </c>
    </row>
    <row r="191" spans="1:9" x14ac:dyDescent="0.25">
      <c r="A191" s="51">
        <v>2036</v>
      </c>
      <c r="B191" s="6">
        <v>49735</v>
      </c>
      <c r="C191" s="6">
        <v>49765</v>
      </c>
      <c r="D191" s="30">
        <v>49735</v>
      </c>
      <c r="F191" s="50">
        <v>5.7459096646049925</v>
      </c>
      <c r="H191" s="49">
        <v>44.163406551551972</v>
      </c>
      <c r="I191" s="49">
        <v>35.221837146633696</v>
      </c>
    </row>
    <row r="192" spans="1:9" x14ac:dyDescent="0.25">
      <c r="A192" s="51">
        <v>2036</v>
      </c>
      <c r="B192" s="6">
        <v>49766</v>
      </c>
      <c r="C192" s="6">
        <v>49795</v>
      </c>
      <c r="D192" s="30">
        <v>49766</v>
      </c>
      <c r="F192" s="50">
        <v>5.4103976944174343</v>
      </c>
      <c r="H192" s="49">
        <v>37.794969140149128</v>
      </c>
      <c r="I192" s="49">
        <v>29.498569302310745</v>
      </c>
    </row>
    <row r="193" spans="1:9" x14ac:dyDescent="0.25">
      <c r="A193" s="51">
        <v>2036</v>
      </c>
      <c r="B193" s="6">
        <v>49796</v>
      </c>
      <c r="C193" s="6">
        <v>49826</v>
      </c>
      <c r="D193" s="30">
        <v>49796</v>
      </c>
      <c r="F193" s="50">
        <v>5.447825688806514</v>
      </c>
      <c r="H193" s="49">
        <v>42.888618290496908</v>
      </c>
      <c r="I193" s="49">
        <v>18.527456494745525</v>
      </c>
    </row>
    <row r="194" spans="1:9" x14ac:dyDescent="0.25">
      <c r="A194" s="51">
        <v>2036</v>
      </c>
      <c r="B194" s="6">
        <v>49827</v>
      </c>
      <c r="C194" s="6">
        <v>49856</v>
      </c>
      <c r="D194" s="30">
        <v>49827</v>
      </c>
      <c r="F194" s="50">
        <v>5.8421089540343623</v>
      </c>
      <c r="H194" s="49">
        <v>55.291248527477158</v>
      </c>
      <c r="I194" s="49">
        <v>25.938986817006267</v>
      </c>
    </row>
    <row r="195" spans="1:9" x14ac:dyDescent="0.25">
      <c r="A195" s="51">
        <v>2036</v>
      </c>
      <c r="B195" s="6">
        <v>49857</v>
      </c>
      <c r="C195" s="6">
        <v>49887</v>
      </c>
      <c r="D195" s="30">
        <v>49857</v>
      </c>
      <c r="F195" s="50">
        <v>6.0927327404731573</v>
      </c>
      <c r="H195" s="49">
        <v>109.80008099859064</v>
      </c>
      <c r="I195" s="49">
        <v>75.277734634379115</v>
      </c>
    </row>
    <row r="196" spans="1:9" x14ac:dyDescent="0.25">
      <c r="A196" s="51">
        <v>2036</v>
      </c>
      <c r="B196" s="6">
        <v>49888</v>
      </c>
      <c r="C196" s="6">
        <v>49918</v>
      </c>
      <c r="D196" s="30">
        <v>49888</v>
      </c>
      <c r="F196" s="50">
        <v>6.4107215512470663</v>
      </c>
      <c r="H196" s="49">
        <v>119.31225595522206</v>
      </c>
      <c r="I196" s="49">
        <v>91.459209079276846</v>
      </c>
    </row>
    <row r="197" spans="1:9" x14ac:dyDescent="0.25">
      <c r="A197" s="51">
        <v>2036</v>
      </c>
      <c r="B197" s="6">
        <v>49919</v>
      </c>
      <c r="C197" s="6">
        <v>49948</v>
      </c>
      <c r="D197" s="30">
        <v>49919</v>
      </c>
      <c r="F197" s="50">
        <v>6.2910645048725531</v>
      </c>
      <c r="H197" s="49">
        <v>100.63208759040346</v>
      </c>
      <c r="I197" s="49">
        <v>79.593123486870979</v>
      </c>
    </row>
    <row r="198" spans="1:9" x14ac:dyDescent="0.25">
      <c r="A198" s="51">
        <v>2036</v>
      </c>
      <c r="B198" s="6">
        <v>49949</v>
      </c>
      <c r="C198" s="6">
        <v>49979</v>
      </c>
      <c r="D198" s="30">
        <v>49949</v>
      </c>
      <c r="F198" s="50">
        <v>6.2884798556264361</v>
      </c>
      <c r="H198" s="49">
        <v>67.244558724107421</v>
      </c>
      <c r="I198" s="49">
        <v>51.04309459808163</v>
      </c>
    </row>
    <row r="199" spans="1:9" x14ac:dyDescent="0.25">
      <c r="A199" s="51">
        <v>2036</v>
      </c>
      <c r="B199" s="6">
        <v>49980</v>
      </c>
      <c r="C199" s="6">
        <v>50009</v>
      </c>
      <c r="D199" s="30">
        <v>49980</v>
      </c>
      <c r="F199" s="50">
        <v>6.7264321147887527</v>
      </c>
      <c r="H199" s="49">
        <v>73.694636880418784</v>
      </c>
      <c r="I199" s="49">
        <v>56.560803556700947</v>
      </c>
    </row>
    <row r="200" spans="1:9" x14ac:dyDescent="0.25">
      <c r="A200" s="51">
        <v>2036</v>
      </c>
      <c r="B200" s="6">
        <v>50010</v>
      </c>
      <c r="C200" s="6">
        <v>50040</v>
      </c>
      <c r="D200" s="30">
        <v>50010</v>
      </c>
      <c r="F200" s="50">
        <v>6.7871272473585869</v>
      </c>
      <c r="H200" s="49">
        <v>82.895325694046605</v>
      </c>
      <c r="I200" s="49">
        <v>73.295984622335979</v>
      </c>
    </row>
    <row r="201" spans="1:9" x14ac:dyDescent="0.25">
      <c r="A201" s="51">
        <v>2037</v>
      </c>
      <c r="B201" s="6">
        <v>50041</v>
      </c>
      <c r="C201" s="6">
        <v>50071</v>
      </c>
      <c r="D201" s="30">
        <v>50041</v>
      </c>
      <c r="F201" s="50">
        <v>7.2349175329821183</v>
      </c>
      <c r="H201" s="49">
        <v>75.197227178952701</v>
      </c>
      <c r="I201" s="49">
        <v>58.895710301710892</v>
      </c>
    </row>
    <row r="202" spans="1:9" x14ac:dyDescent="0.25">
      <c r="A202" s="51">
        <v>2037</v>
      </c>
      <c r="B202" s="6">
        <v>50072</v>
      </c>
      <c r="C202" s="6">
        <v>50099</v>
      </c>
      <c r="D202" s="30">
        <v>50072</v>
      </c>
      <c r="F202" s="50">
        <v>6.7252472271372792</v>
      </c>
      <c r="H202" s="49">
        <v>78.798709948265468</v>
      </c>
      <c r="I202" s="49">
        <v>70.715081366115712</v>
      </c>
    </row>
    <row r="203" spans="1:9" x14ac:dyDescent="0.25">
      <c r="A203" s="51">
        <v>2037</v>
      </c>
      <c r="B203" s="6">
        <v>50100</v>
      </c>
      <c r="C203" s="6">
        <v>50130</v>
      </c>
      <c r="D203" s="30">
        <v>50100</v>
      </c>
      <c r="F203" s="50">
        <v>6.0423223374369721</v>
      </c>
      <c r="H203" s="49">
        <v>44.23170702500277</v>
      </c>
      <c r="I203" s="49">
        <v>35.949705465462429</v>
      </c>
    </row>
    <row r="204" spans="1:9" x14ac:dyDescent="0.25">
      <c r="A204" s="51">
        <v>2037</v>
      </c>
      <c r="B204" s="6">
        <v>50131</v>
      </c>
      <c r="C204" s="6">
        <v>50160</v>
      </c>
      <c r="D204" s="30">
        <v>50131</v>
      </c>
      <c r="F204" s="50">
        <v>5.7100438531177362</v>
      </c>
      <c r="H204" s="49">
        <v>40.745591905200079</v>
      </c>
      <c r="I204" s="49">
        <v>31.748501709932178</v>
      </c>
    </row>
    <row r="205" spans="1:9" x14ac:dyDescent="0.25">
      <c r="A205" s="51">
        <v>2037</v>
      </c>
      <c r="B205" s="6">
        <v>50161</v>
      </c>
      <c r="C205" s="6">
        <v>50191</v>
      </c>
      <c r="D205" s="30">
        <v>50161</v>
      </c>
      <c r="F205" s="50">
        <v>5.7625613016138981</v>
      </c>
      <c r="H205" s="49">
        <v>45.947238141385142</v>
      </c>
      <c r="I205" s="49">
        <v>18.650023218976351</v>
      </c>
    </row>
    <row r="206" spans="1:9" x14ac:dyDescent="0.25">
      <c r="A206" s="51">
        <v>2037</v>
      </c>
      <c r="B206" s="6">
        <v>50192</v>
      </c>
      <c r="C206" s="6">
        <v>50221</v>
      </c>
      <c r="D206" s="30">
        <v>50192</v>
      </c>
      <c r="F206" s="50">
        <v>6.1060274278400462</v>
      </c>
      <c r="H206" s="49">
        <v>57.087091871787109</v>
      </c>
      <c r="I206" s="49">
        <v>26.743751857261394</v>
      </c>
    </row>
    <row r="207" spans="1:9" x14ac:dyDescent="0.25">
      <c r="A207" s="51">
        <v>2037</v>
      </c>
      <c r="B207" s="6">
        <v>50222</v>
      </c>
      <c r="C207" s="6">
        <v>50252</v>
      </c>
      <c r="D207" s="30">
        <v>50222</v>
      </c>
      <c r="F207" s="50">
        <v>6.397271210245135</v>
      </c>
      <c r="H207" s="49">
        <v>114.25140077656543</v>
      </c>
      <c r="I207" s="49">
        <v>77.900922608244713</v>
      </c>
    </row>
    <row r="208" spans="1:9" x14ac:dyDescent="0.25">
      <c r="A208" s="51">
        <v>2037</v>
      </c>
      <c r="B208" s="6">
        <v>50253</v>
      </c>
      <c r="C208" s="6">
        <v>50283</v>
      </c>
      <c r="D208" s="30">
        <v>50253</v>
      </c>
      <c r="F208" s="50">
        <v>6.6249910056052412</v>
      </c>
      <c r="H208" s="49">
        <v>158.1981712013885</v>
      </c>
      <c r="I208" s="49">
        <v>100.31526516321645</v>
      </c>
    </row>
    <row r="209" spans="1:9" x14ac:dyDescent="0.25">
      <c r="A209" s="51">
        <v>2037</v>
      </c>
      <c r="B209" s="6">
        <v>50284</v>
      </c>
      <c r="C209" s="6">
        <v>50313</v>
      </c>
      <c r="D209" s="30">
        <v>50284</v>
      </c>
      <c r="F209" s="50">
        <v>6.5258776833528307</v>
      </c>
      <c r="H209" s="49">
        <v>105.80720065592072</v>
      </c>
      <c r="I209" s="49">
        <v>83.694343827238143</v>
      </c>
    </row>
    <row r="210" spans="1:9" x14ac:dyDescent="0.25">
      <c r="A210" s="51">
        <v>2037</v>
      </c>
      <c r="B210" s="6">
        <v>50314</v>
      </c>
      <c r="C210" s="6">
        <v>50344</v>
      </c>
      <c r="D210" s="30">
        <v>50314</v>
      </c>
      <c r="F210" s="50">
        <v>6.5359848380935341</v>
      </c>
      <c r="H210" s="49">
        <v>68.283163094928398</v>
      </c>
      <c r="I210" s="49">
        <v>51.268540893668529</v>
      </c>
    </row>
    <row r="211" spans="1:9" x14ac:dyDescent="0.25">
      <c r="A211" s="51">
        <v>2037</v>
      </c>
      <c r="B211" s="6">
        <v>50345</v>
      </c>
      <c r="C211" s="6">
        <v>50374</v>
      </c>
      <c r="D211" s="30">
        <v>50345</v>
      </c>
      <c r="F211" s="50">
        <v>6.9493384615899654</v>
      </c>
      <c r="H211" s="49">
        <v>76.345871136912905</v>
      </c>
      <c r="I211" s="49">
        <v>59.076769947566063</v>
      </c>
    </row>
    <row r="212" spans="1:9" x14ac:dyDescent="0.25">
      <c r="A212" s="51">
        <v>2037</v>
      </c>
      <c r="B212" s="6">
        <v>50375</v>
      </c>
      <c r="C212" s="6">
        <v>50405</v>
      </c>
      <c r="D212" s="30">
        <v>50375</v>
      </c>
      <c r="F212" s="50">
        <v>7.0796823724914599</v>
      </c>
      <c r="H212" s="49">
        <v>87.683189428794293</v>
      </c>
      <c r="I212" s="49">
        <v>77.57392329442601</v>
      </c>
    </row>
    <row r="213" spans="1:9" x14ac:dyDescent="0.25">
      <c r="A213" s="51">
        <v>2038</v>
      </c>
      <c r="B213" s="6">
        <v>50406</v>
      </c>
      <c r="C213" s="6">
        <v>50436</v>
      </c>
      <c r="D213" s="30">
        <v>50406</v>
      </c>
      <c r="F213" s="50">
        <v>7.5433172307254575</v>
      </c>
      <c r="H213" s="49">
        <v>74.767577293680645</v>
      </c>
      <c r="I213" s="49">
        <v>61.588107918370426</v>
      </c>
    </row>
    <row r="214" spans="1:9" x14ac:dyDescent="0.25">
      <c r="A214" s="51">
        <v>2038</v>
      </c>
      <c r="B214" s="6">
        <v>50437</v>
      </c>
      <c r="C214" s="6">
        <v>50464</v>
      </c>
      <c r="D214" s="30">
        <v>50437</v>
      </c>
      <c r="F214" s="50">
        <v>7.1362424245771248</v>
      </c>
      <c r="H214" s="49">
        <v>80.845917141891334</v>
      </c>
      <c r="I214" s="49">
        <v>73.593395227808628</v>
      </c>
    </row>
    <row r="215" spans="1:9" x14ac:dyDescent="0.25">
      <c r="A215" s="51">
        <v>2038</v>
      </c>
      <c r="B215" s="6">
        <v>50465</v>
      </c>
      <c r="C215" s="6">
        <v>50495</v>
      </c>
      <c r="D215" s="30">
        <v>50465</v>
      </c>
      <c r="F215" s="50">
        <v>6.255758437349896</v>
      </c>
      <c r="H215" s="49">
        <v>45.125027041120362</v>
      </c>
      <c r="I215" s="49">
        <v>38.719005112294354</v>
      </c>
    </row>
    <row r="216" spans="1:9" x14ac:dyDescent="0.25">
      <c r="A216" s="51">
        <v>2038</v>
      </c>
      <c r="B216" s="6">
        <v>50496</v>
      </c>
      <c r="C216" s="6">
        <v>50525</v>
      </c>
      <c r="D216" s="30">
        <v>50496</v>
      </c>
      <c r="F216" s="50">
        <v>5.9068435481878847</v>
      </c>
      <c r="H216" s="49">
        <v>39.073932038617656</v>
      </c>
      <c r="I216" s="49">
        <v>33.020285184433838</v>
      </c>
    </row>
    <row r="217" spans="1:9" x14ac:dyDescent="0.25">
      <c r="A217" s="51">
        <v>2038</v>
      </c>
      <c r="B217" s="6">
        <v>50526</v>
      </c>
      <c r="C217" s="6">
        <v>50556</v>
      </c>
      <c r="D217" s="30">
        <v>50526</v>
      </c>
      <c r="F217" s="50">
        <v>5.9412303967816724</v>
      </c>
      <c r="H217" s="49">
        <v>47.386769039231091</v>
      </c>
      <c r="I217" s="49">
        <v>18.176604209679546</v>
      </c>
    </row>
    <row r="218" spans="1:9" x14ac:dyDescent="0.25">
      <c r="A218" s="51">
        <v>2038</v>
      </c>
      <c r="B218" s="6">
        <v>50557</v>
      </c>
      <c r="C218" s="6">
        <v>50586</v>
      </c>
      <c r="D218" s="30">
        <v>50557</v>
      </c>
      <c r="F218" s="50">
        <v>6.3805296233138113</v>
      </c>
      <c r="H218" s="49">
        <v>58.472892970725852</v>
      </c>
      <c r="I218" s="49">
        <v>26.529029208117194</v>
      </c>
    </row>
    <row r="219" spans="1:9" x14ac:dyDescent="0.25">
      <c r="A219" s="51">
        <v>2038</v>
      </c>
      <c r="B219" s="6">
        <v>50587</v>
      </c>
      <c r="C219" s="6">
        <v>50617</v>
      </c>
      <c r="D219" s="30">
        <v>50587</v>
      </c>
      <c r="F219" s="50">
        <v>6.6869359301038331</v>
      </c>
      <c r="H219" s="49">
        <v>116.76962939256944</v>
      </c>
      <c r="I219" s="49">
        <v>78.099714933075248</v>
      </c>
    </row>
    <row r="220" spans="1:9" x14ac:dyDescent="0.25">
      <c r="A220" s="51">
        <v>2038</v>
      </c>
      <c r="B220" s="6">
        <v>50618</v>
      </c>
      <c r="C220" s="6">
        <v>50648</v>
      </c>
      <c r="D220" s="30">
        <v>50618</v>
      </c>
      <c r="F220" s="50">
        <v>7.0405255724242544</v>
      </c>
      <c r="H220" s="49">
        <v>134.75628520394267</v>
      </c>
      <c r="I220" s="49">
        <v>101.3709742262901</v>
      </c>
    </row>
    <row r="221" spans="1:9" x14ac:dyDescent="0.25">
      <c r="A221" s="51">
        <v>2038</v>
      </c>
      <c r="B221" s="6">
        <v>50649</v>
      </c>
      <c r="C221" s="6">
        <v>50678</v>
      </c>
      <c r="D221" s="30">
        <v>50649</v>
      </c>
      <c r="F221" s="50">
        <v>6.9554390919934299</v>
      </c>
      <c r="H221" s="49">
        <v>108.38389251298241</v>
      </c>
      <c r="I221" s="49">
        <v>83.987279334782656</v>
      </c>
    </row>
    <row r="222" spans="1:9" x14ac:dyDescent="0.25">
      <c r="A222" s="51">
        <v>2038</v>
      </c>
      <c r="B222" s="6">
        <v>50679</v>
      </c>
      <c r="C222" s="6">
        <v>50709</v>
      </c>
      <c r="D222" s="30">
        <v>50679</v>
      </c>
      <c r="F222" s="50">
        <v>6.9562819412496832</v>
      </c>
      <c r="H222" s="49">
        <v>70.881629329971361</v>
      </c>
      <c r="I222" s="49">
        <v>54.169529623264843</v>
      </c>
    </row>
    <row r="223" spans="1:9" x14ac:dyDescent="0.25">
      <c r="A223" s="51">
        <v>2038</v>
      </c>
      <c r="B223" s="6">
        <v>50710</v>
      </c>
      <c r="C223" s="6">
        <v>50739</v>
      </c>
      <c r="D223" s="30">
        <v>50710</v>
      </c>
      <c r="F223" s="50">
        <v>7.3634437607070646</v>
      </c>
      <c r="H223" s="49">
        <v>80.642305065843374</v>
      </c>
      <c r="I223" s="49">
        <v>63.139148096219685</v>
      </c>
    </row>
    <row r="224" spans="1:9" x14ac:dyDescent="0.25">
      <c r="A224" s="51">
        <v>2038</v>
      </c>
      <c r="B224" s="6">
        <v>50740</v>
      </c>
      <c r="C224" s="6">
        <v>50770</v>
      </c>
      <c r="D224" s="30">
        <v>50740</v>
      </c>
      <c r="F224" s="50">
        <v>7.5021127418877631</v>
      </c>
      <c r="H224" s="49">
        <v>89.423377213917902</v>
      </c>
      <c r="I224" s="49">
        <v>82.314343112198713</v>
      </c>
    </row>
    <row r="225" spans="1:9" x14ac:dyDescent="0.25">
      <c r="A225" s="51">
        <v>2039</v>
      </c>
      <c r="B225" s="6">
        <v>50771</v>
      </c>
      <c r="C225" s="6">
        <v>50801</v>
      </c>
      <c r="D225" s="30">
        <v>50771</v>
      </c>
      <c r="F225" s="50">
        <v>7.8025120229461526</v>
      </c>
      <c r="H225" s="49">
        <v>77.27552202084928</v>
      </c>
      <c r="I225" s="49">
        <v>62.032090864838878</v>
      </c>
    </row>
    <row r="226" spans="1:9" x14ac:dyDescent="0.25">
      <c r="A226" s="51">
        <v>2039</v>
      </c>
      <c r="B226" s="6">
        <v>50802</v>
      </c>
      <c r="C226" s="6">
        <v>50829</v>
      </c>
      <c r="D226" s="30">
        <v>50802</v>
      </c>
      <c r="F226" s="50">
        <v>7.4652038833217818</v>
      </c>
      <c r="H226" s="49">
        <v>81.131931742732178</v>
      </c>
      <c r="I226" s="49">
        <v>73.312764688822554</v>
      </c>
    </row>
    <row r="227" spans="1:9" x14ac:dyDescent="0.25">
      <c r="A227" s="51">
        <v>2039</v>
      </c>
      <c r="B227" s="6">
        <v>50830</v>
      </c>
      <c r="C227" s="6">
        <v>50860</v>
      </c>
      <c r="D227" s="30">
        <v>50830</v>
      </c>
      <c r="F227" s="50">
        <v>6.6213673637305446</v>
      </c>
      <c r="H227" s="49">
        <v>44.265035712269857</v>
      </c>
      <c r="I227" s="49">
        <v>38.051628517805675</v>
      </c>
    </row>
    <row r="228" spans="1:9" x14ac:dyDescent="0.25">
      <c r="A228" s="51">
        <v>2039</v>
      </c>
      <c r="B228" s="6">
        <v>50861</v>
      </c>
      <c r="C228" s="6">
        <v>50890</v>
      </c>
      <c r="D228" s="30">
        <v>50861</v>
      </c>
      <c r="F228" s="50">
        <v>6.2806200392889879</v>
      </c>
      <c r="H228" s="49">
        <v>38.382828770113164</v>
      </c>
      <c r="I228" s="49">
        <v>32.122538889473539</v>
      </c>
    </row>
    <row r="229" spans="1:9" x14ac:dyDescent="0.25">
      <c r="A229" s="51">
        <v>2039</v>
      </c>
      <c r="B229" s="6">
        <v>50891</v>
      </c>
      <c r="C229" s="6">
        <v>50921</v>
      </c>
      <c r="D229" s="30">
        <v>50891</v>
      </c>
      <c r="F229" s="50">
        <v>6.336318570982689</v>
      </c>
      <c r="H229" s="49">
        <v>46.987438107157665</v>
      </c>
      <c r="I229" s="49">
        <v>18.325569434947266</v>
      </c>
    </row>
    <row r="230" spans="1:9" x14ac:dyDescent="0.25">
      <c r="A230" s="51">
        <v>2039</v>
      </c>
      <c r="B230" s="6">
        <v>50922</v>
      </c>
      <c r="C230" s="6">
        <v>50951</v>
      </c>
      <c r="D230" s="30">
        <v>50922</v>
      </c>
      <c r="F230" s="50">
        <v>6.7432506281105073</v>
      </c>
      <c r="H230" s="49">
        <v>60.026507230668216</v>
      </c>
      <c r="I230" s="49">
        <v>26.194638138259773</v>
      </c>
    </row>
    <row r="231" spans="1:9" x14ac:dyDescent="0.25">
      <c r="A231" s="51">
        <v>2039</v>
      </c>
      <c r="B231" s="6">
        <v>50952</v>
      </c>
      <c r="C231" s="6">
        <v>50982</v>
      </c>
      <c r="D231" s="30">
        <v>50952</v>
      </c>
      <c r="F231" s="50">
        <v>7.0467413718429386</v>
      </c>
      <c r="H231" s="49">
        <v>118.10826644989534</v>
      </c>
      <c r="I231" s="49">
        <v>78.60077159228625</v>
      </c>
    </row>
    <row r="232" spans="1:9" x14ac:dyDescent="0.25">
      <c r="A232" s="51">
        <v>2039</v>
      </c>
      <c r="B232" s="6">
        <v>50983</v>
      </c>
      <c r="C232" s="6">
        <v>51013</v>
      </c>
      <c r="D232" s="30">
        <v>50983</v>
      </c>
      <c r="F232" s="50">
        <v>7.3808241463716531</v>
      </c>
      <c r="H232" s="49">
        <v>127.71980982840167</v>
      </c>
      <c r="I232" s="49">
        <v>100.1297018703626</v>
      </c>
    </row>
    <row r="233" spans="1:9" x14ac:dyDescent="0.25">
      <c r="A233" s="51">
        <v>2039</v>
      </c>
      <c r="B233" s="6">
        <v>51014</v>
      </c>
      <c r="C233" s="6">
        <v>51043</v>
      </c>
      <c r="D233" s="30">
        <v>51014</v>
      </c>
      <c r="F233" s="50">
        <v>7.3169974537132969</v>
      </c>
      <c r="H233" s="49">
        <v>107.09269376764881</v>
      </c>
      <c r="I233" s="49">
        <v>81.554874115367525</v>
      </c>
    </row>
    <row r="234" spans="1:9" x14ac:dyDescent="0.25">
      <c r="A234" s="51">
        <v>2039</v>
      </c>
      <c r="B234" s="6">
        <v>51044</v>
      </c>
      <c r="C234" s="6">
        <v>51074</v>
      </c>
      <c r="D234" s="30">
        <v>51044</v>
      </c>
      <c r="F234" s="50">
        <v>7.2928388367223933</v>
      </c>
      <c r="H234" s="49">
        <v>72.654985869688389</v>
      </c>
      <c r="I234" s="49">
        <v>54.131308794169016</v>
      </c>
    </row>
    <row r="235" spans="1:9" x14ac:dyDescent="0.25">
      <c r="A235" s="51">
        <v>2039</v>
      </c>
      <c r="B235" s="6">
        <v>51075</v>
      </c>
      <c r="C235" s="6">
        <v>51104</v>
      </c>
      <c r="D235" s="30">
        <v>51075</v>
      </c>
      <c r="F235" s="50">
        <v>7.7133544692600191</v>
      </c>
      <c r="H235" s="49">
        <v>81.766078340462116</v>
      </c>
      <c r="I235" s="49">
        <v>63.09295260117765</v>
      </c>
    </row>
    <row r="236" spans="1:9" x14ac:dyDescent="0.25">
      <c r="A236" s="51">
        <v>2039</v>
      </c>
      <c r="B236" s="6">
        <v>51105</v>
      </c>
      <c r="C236" s="6">
        <v>51135</v>
      </c>
      <c r="D236" s="30">
        <v>51105</v>
      </c>
      <c r="F236" s="50">
        <v>7.8176277220650219</v>
      </c>
      <c r="H236" s="49">
        <v>91.060829202377576</v>
      </c>
      <c r="I236" s="49">
        <v>82.529462721998968</v>
      </c>
    </row>
    <row r="237" spans="1:9" x14ac:dyDescent="0.25">
      <c r="A237" s="51">
        <v>2040</v>
      </c>
      <c r="B237" s="6">
        <v>51136</v>
      </c>
      <c r="C237" s="6">
        <v>51166</v>
      </c>
      <c r="D237" s="30">
        <v>51136</v>
      </c>
      <c r="F237" s="50">
        <v>8.0663358369041447</v>
      </c>
      <c r="H237" s="49">
        <v>80.029061080496575</v>
      </c>
      <c r="I237" s="49">
        <v>63.686484172601659</v>
      </c>
    </row>
    <row r="238" spans="1:9" x14ac:dyDescent="0.25">
      <c r="A238" s="51">
        <v>2040</v>
      </c>
      <c r="B238" s="6">
        <v>51167</v>
      </c>
      <c r="C238" s="6">
        <v>51195</v>
      </c>
      <c r="D238" s="30">
        <v>51167</v>
      </c>
      <c r="F238" s="50">
        <v>7.1864122326054698</v>
      </c>
      <c r="H238" s="49">
        <v>80.939264046860643</v>
      </c>
      <c r="I238" s="49">
        <v>72.652368104092417</v>
      </c>
    </row>
    <row r="239" spans="1:9" x14ac:dyDescent="0.25">
      <c r="A239" s="51">
        <v>2040</v>
      </c>
      <c r="B239" s="6">
        <v>51196</v>
      </c>
      <c r="C239" s="6">
        <v>51226</v>
      </c>
      <c r="D239" s="30">
        <v>51196</v>
      </c>
      <c r="F239" s="50">
        <v>6.7303654662114898</v>
      </c>
      <c r="H239" s="49">
        <v>43.217738208587711</v>
      </c>
      <c r="I239" s="49">
        <v>38.049010543095825</v>
      </c>
    </row>
    <row r="240" spans="1:9" x14ac:dyDescent="0.25">
      <c r="A240" s="51">
        <v>2040</v>
      </c>
      <c r="B240" s="6">
        <v>51227</v>
      </c>
      <c r="C240" s="6">
        <v>51256</v>
      </c>
      <c r="D240" s="30">
        <v>51227</v>
      </c>
      <c r="F240" s="50">
        <v>6.4247807693823438</v>
      </c>
      <c r="H240" s="49">
        <v>37.77746942125971</v>
      </c>
      <c r="I240" s="49">
        <v>33.173272802680145</v>
      </c>
    </row>
    <row r="241" spans="1:9" x14ac:dyDescent="0.25">
      <c r="A241" s="51">
        <v>2040</v>
      </c>
      <c r="B241" s="6">
        <v>51257</v>
      </c>
      <c r="C241" s="6">
        <v>51287</v>
      </c>
      <c r="D241" s="30">
        <v>51257</v>
      </c>
      <c r="F241" s="50">
        <v>6.5132090231483044</v>
      </c>
      <c r="H241" s="49">
        <v>45.219132853275646</v>
      </c>
      <c r="I241" s="49">
        <v>19.69536638147655</v>
      </c>
    </row>
    <row r="242" spans="1:9" x14ac:dyDescent="0.25">
      <c r="A242" s="51">
        <v>2040</v>
      </c>
      <c r="B242" s="6">
        <v>51288</v>
      </c>
      <c r="C242" s="6">
        <v>51317</v>
      </c>
      <c r="D242" s="30">
        <v>51288</v>
      </c>
      <c r="F242" s="50">
        <v>6.9838768754604548</v>
      </c>
      <c r="H242" s="49">
        <v>62.696775998701796</v>
      </c>
      <c r="I242" s="49">
        <v>26.758228085041051</v>
      </c>
    </row>
    <row r="243" spans="1:9" x14ac:dyDescent="0.25">
      <c r="A243" s="51">
        <v>2040</v>
      </c>
      <c r="B243" s="6">
        <v>51318</v>
      </c>
      <c r="C243" s="6">
        <v>51348</v>
      </c>
      <c r="D243" s="30">
        <v>51318</v>
      </c>
      <c r="F243" s="50">
        <v>7.3357555220984443</v>
      </c>
      <c r="H243" s="49">
        <v>123.91832441123071</v>
      </c>
      <c r="I243" s="49">
        <v>82.411467216842013</v>
      </c>
    </row>
    <row r="244" spans="1:9" x14ac:dyDescent="0.25">
      <c r="A244" s="51">
        <v>2040</v>
      </c>
      <c r="B244" s="6">
        <v>51349</v>
      </c>
      <c r="C244" s="6">
        <v>51379</v>
      </c>
      <c r="D244" s="30">
        <v>51349</v>
      </c>
      <c r="F244" s="50">
        <v>7.6305863879207365</v>
      </c>
      <c r="H244" s="49">
        <v>128.89670588360903</v>
      </c>
      <c r="I244" s="49">
        <v>92.659948671403285</v>
      </c>
    </row>
    <row r="245" spans="1:9" x14ac:dyDescent="0.25">
      <c r="A245" s="51">
        <v>2040</v>
      </c>
      <c r="B245" s="6">
        <v>51380</v>
      </c>
      <c r="C245" s="6">
        <v>51409</v>
      </c>
      <c r="D245" s="30">
        <v>51380</v>
      </c>
      <c r="F245" s="50">
        <v>7.5187437754298934</v>
      </c>
      <c r="H245" s="49">
        <v>112.25944168293825</v>
      </c>
      <c r="I245" s="49">
        <v>80.805825780351341</v>
      </c>
    </row>
    <row r="246" spans="1:9" x14ac:dyDescent="0.25">
      <c r="A246" s="51">
        <v>2040</v>
      </c>
      <c r="B246" s="6">
        <v>51410</v>
      </c>
      <c r="C246" s="6">
        <v>51440</v>
      </c>
      <c r="D246" s="30">
        <v>51410</v>
      </c>
      <c r="F246" s="50">
        <v>7.5120864953875657</v>
      </c>
      <c r="H246" s="49">
        <v>76.866641884081034</v>
      </c>
      <c r="I246" s="49">
        <v>56.053218401459951</v>
      </c>
    </row>
    <row r="247" spans="1:9" x14ac:dyDescent="0.25">
      <c r="A247" s="51">
        <v>2040</v>
      </c>
      <c r="B247" s="6">
        <v>51441</v>
      </c>
      <c r="C247" s="6">
        <v>51470</v>
      </c>
      <c r="D247" s="30">
        <v>51441</v>
      </c>
      <c r="F247" s="50">
        <v>7.8999884753289598</v>
      </c>
      <c r="H247" s="49">
        <v>85.322873352758677</v>
      </c>
      <c r="I247" s="49">
        <v>62.915445794511001</v>
      </c>
    </row>
    <row r="248" spans="1:9" x14ac:dyDescent="0.25">
      <c r="A248" s="51">
        <v>2040</v>
      </c>
      <c r="B248" s="6">
        <v>51471</v>
      </c>
      <c r="C248" s="6">
        <v>51501</v>
      </c>
      <c r="D248" s="30">
        <v>51471</v>
      </c>
      <c r="F248" s="50">
        <v>8.0134069210984435</v>
      </c>
      <c r="H248" s="49">
        <v>93.310848435646733</v>
      </c>
      <c r="I248" s="49">
        <v>83.148998595963846</v>
      </c>
    </row>
    <row r="249" spans="1:9" x14ac:dyDescent="0.25">
      <c r="A249" s="51">
        <v>2041</v>
      </c>
      <c r="B249" s="6">
        <v>51502</v>
      </c>
      <c r="C249" s="6">
        <v>51532</v>
      </c>
      <c r="D249" s="30">
        <v>51502</v>
      </c>
      <c r="F249" s="50">
        <v>8.4161936035520686</v>
      </c>
      <c r="H249" s="49">
        <v>81.863318292223951</v>
      </c>
      <c r="I249" s="49">
        <v>63.53778583743447</v>
      </c>
    </row>
    <row r="250" spans="1:9" x14ac:dyDescent="0.25">
      <c r="A250" s="51">
        <v>2041</v>
      </c>
      <c r="B250" s="6">
        <v>51533</v>
      </c>
      <c r="C250" s="6">
        <v>51560</v>
      </c>
      <c r="D250" s="30">
        <v>51533</v>
      </c>
      <c r="F250" s="50">
        <v>7.8029841059688021</v>
      </c>
      <c r="H250" s="49">
        <v>85.654471761334918</v>
      </c>
      <c r="I250" s="49">
        <v>76.392801320507715</v>
      </c>
    </row>
    <row r="251" spans="1:9" x14ac:dyDescent="0.25">
      <c r="A251" s="51">
        <v>2041</v>
      </c>
      <c r="B251" s="6">
        <v>51561</v>
      </c>
      <c r="C251" s="6">
        <v>51591</v>
      </c>
      <c r="D251" s="30">
        <v>51561</v>
      </c>
      <c r="F251" s="50">
        <v>7.1684991586399516</v>
      </c>
      <c r="H251" s="49">
        <v>47.569165951079711</v>
      </c>
      <c r="I251" s="49">
        <v>41.476521842647827</v>
      </c>
    </row>
    <row r="252" spans="1:9" x14ac:dyDescent="0.25">
      <c r="A252" s="51">
        <v>2041</v>
      </c>
      <c r="B252" s="6">
        <v>51592</v>
      </c>
      <c r="C252" s="6">
        <v>51621</v>
      </c>
      <c r="D252" s="30">
        <v>51592</v>
      </c>
      <c r="F252" s="50">
        <v>6.812887349114817</v>
      </c>
      <c r="H252" s="49">
        <v>39.824896828368942</v>
      </c>
      <c r="I252" s="49">
        <v>34.49865340035538</v>
      </c>
    </row>
    <row r="253" spans="1:9" x14ac:dyDescent="0.25">
      <c r="A253" s="51">
        <v>2041</v>
      </c>
      <c r="B253" s="6">
        <v>51622</v>
      </c>
      <c r="C253" s="6">
        <v>51652</v>
      </c>
      <c r="D253" s="30">
        <v>51622</v>
      </c>
      <c r="F253" s="50">
        <v>6.8721393390401868</v>
      </c>
      <c r="H253" s="49">
        <v>45.56118455695848</v>
      </c>
      <c r="I253" s="49">
        <v>20.672839410446009</v>
      </c>
    </row>
    <row r="254" spans="1:9" x14ac:dyDescent="0.25">
      <c r="A254" s="51">
        <v>2041</v>
      </c>
      <c r="B254" s="6">
        <v>51653</v>
      </c>
      <c r="C254" s="6">
        <v>51682</v>
      </c>
      <c r="D254" s="30">
        <v>51653</v>
      </c>
      <c r="F254" s="50">
        <v>7.2968147735480109</v>
      </c>
      <c r="H254" s="49">
        <v>67.091037774315325</v>
      </c>
      <c r="I254" s="49">
        <v>27.986244832423839</v>
      </c>
    </row>
    <row r="255" spans="1:9" x14ac:dyDescent="0.25">
      <c r="A255" s="51">
        <v>2041</v>
      </c>
      <c r="B255" s="6">
        <v>51683</v>
      </c>
      <c r="C255" s="6">
        <v>51713</v>
      </c>
      <c r="D255" s="30">
        <v>51683</v>
      </c>
      <c r="F255" s="50">
        <v>7.6782323549767355</v>
      </c>
      <c r="H255" s="49">
        <v>128.81668778226202</v>
      </c>
      <c r="I255" s="49">
        <v>79.856952003252502</v>
      </c>
    </row>
    <row r="256" spans="1:9" x14ac:dyDescent="0.25">
      <c r="A256" s="51">
        <v>2041</v>
      </c>
      <c r="B256" s="6">
        <v>51714</v>
      </c>
      <c r="C256" s="6">
        <v>51744</v>
      </c>
      <c r="D256" s="30">
        <v>51714</v>
      </c>
      <c r="F256" s="50">
        <v>8.0197900215392774</v>
      </c>
      <c r="H256" s="49">
        <v>134.6153080061797</v>
      </c>
      <c r="I256" s="49">
        <v>92.0609160162291</v>
      </c>
    </row>
    <row r="257" spans="1:9" x14ac:dyDescent="0.25">
      <c r="A257" s="51">
        <v>2041</v>
      </c>
      <c r="B257" s="6">
        <v>51745</v>
      </c>
      <c r="C257" s="6">
        <v>51774</v>
      </c>
      <c r="D257" s="30">
        <v>51745</v>
      </c>
      <c r="F257" s="50">
        <v>7.9131807913781254</v>
      </c>
      <c r="H257" s="49">
        <v>116.78395149779642</v>
      </c>
      <c r="I257" s="49">
        <v>82.657410964226301</v>
      </c>
    </row>
    <row r="258" spans="1:9" x14ac:dyDescent="0.25">
      <c r="A258" s="51">
        <v>2041</v>
      </c>
      <c r="B258" s="6">
        <v>51775</v>
      </c>
      <c r="C258" s="6">
        <v>51805</v>
      </c>
      <c r="D258" s="30">
        <v>51775</v>
      </c>
      <c r="F258" s="50">
        <v>7.8836224249010467</v>
      </c>
      <c r="H258" s="49">
        <v>74.634612329613176</v>
      </c>
      <c r="I258" s="49">
        <v>54.822134025860578</v>
      </c>
    </row>
    <row r="259" spans="1:9" x14ac:dyDescent="0.25">
      <c r="A259" s="51">
        <v>2041</v>
      </c>
      <c r="B259" s="6">
        <v>51806</v>
      </c>
      <c r="C259" s="6">
        <v>51835</v>
      </c>
      <c r="D259" s="30">
        <v>51806</v>
      </c>
      <c r="F259" s="50">
        <v>8.2373162591192468</v>
      </c>
      <c r="H259" s="49">
        <v>82.264026504384191</v>
      </c>
      <c r="I259" s="49">
        <v>60.475415559224743</v>
      </c>
    </row>
    <row r="260" spans="1:9" x14ac:dyDescent="0.25">
      <c r="A260" s="51">
        <v>2041</v>
      </c>
      <c r="B260" s="6">
        <v>51836</v>
      </c>
      <c r="C260" s="6">
        <v>51866</v>
      </c>
      <c r="D260" s="30">
        <v>51836</v>
      </c>
      <c r="F260" s="50">
        <v>8.4124732504658937</v>
      </c>
      <c r="H260" s="49">
        <v>92.502984910441938</v>
      </c>
      <c r="I260" s="49">
        <v>83.192155598229775</v>
      </c>
    </row>
    <row r="261" spans="1:9" x14ac:dyDescent="0.25">
      <c r="A261" s="51">
        <v>2042</v>
      </c>
      <c r="B261" s="6">
        <v>51867</v>
      </c>
      <c r="C261" s="6">
        <v>51897</v>
      </c>
      <c r="D261" s="30">
        <v>51867</v>
      </c>
      <c r="F261" s="50">
        <v>8.6840467268086261</v>
      </c>
      <c r="H261" s="49">
        <v>84.127131750821832</v>
      </c>
      <c r="I261" s="49">
        <v>64.252482902214652</v>
      </c>
    </row>
    <row r="262" spans="1:9" x14ac:dyDescent="0.25">
      <c r="A262" s="51">
        <v>2042</v>
      </c>
      <c r="B262" s="6">
        <v>51898</v>
      </c>
      <c r="C262" s="6">
        <v>51925</v>
      </c>
      <c r="D262" s="30">
        <v>51898</v>
      </c>
      <c r="F262" s="50">
        <v>8.2629234470522483</v>
      </c>
      <c r="H262" s="49">
        <v>100.25932925221929</v>
      </c>
      <c r="I262" s="49">
        <v>83.76922777429408</v>
      </c>
    </row>
    <row r="263" spans="1:9" x14ac:dyDescent="0.25">
      <c r="A263" s="51">
        <v>2042</v>
      </c>
      <c r="B263" s="6">
        <v>51926</v>
      </c>
      <c r="C263" s="6">
        <v>51956</v>
      </c>
      <c r="D263" s="30">
        <v>51926</v>
      </c>
      <c r="F263" s="50">
        <v>7.4397136095074012</v>
      </c>
      <c r="H263" s="49">
        <v>59.457014850858478</v>
      </c>
      <c r="I263" s="49">
        <v>45.304475371373279</v>
      </c>
    </row>
    <row r="264" spans="1:9" x14ac:dyDescent="0.25">
      <c r="A264" s="51">
        <v>2042</v>
      </c>
      <c r="B264" s="6">
        <v>51957</v>
      </c>
      <c r="C264" s="6">
        <v>51986</v>
      </c>
      <c r="D264" s="30">
        <v>51957</v>
      </c>
      <c r="F264" s="50">
        <v>7.1061904335118697</v>
      </c>
      <c r="H264" s="49">
        <v>37.202712303487878</v>
      </c>
      <c r="I264" s="49">
        <v>32.540239125811432</v>
      </c>
    </row>
    <row r="265" spans="1:9" x14ac:dyDescent="0.25">
      <c r="A265" s="51">
        <v>2042</v>
      </c>
      <c r="B265" s="6">
        <v>51987</v>
      </c>
      <c r="C265" s="6">
        <v>52017</v>
      </c>
      <c r="D265" s="30">
        <v>51987</v>
      </c>
      <c r="F265" s="50">
        <v>7.1619431871893937</v>
      </c>
      <c r="H265" s="49">
        <v>44.013952257818858</v>
      </c>
      <c r="I265" s="49">
        <v>19.395772438627315</v>
      </c>
    </row>
    <row r="266" spans="1:9" x14ac:dyDescent="0.25">
      <c r="A266" s="51">
        <v>2042</v>
      </c>
      <c r="B266" s="6">
        <v>52018</v>
      </c>
      <c r="C266" s="6">
        <v>52047</v>
      </c>
      <c r="D266" s="30">
        <v>52018</v>
      </c>
      <c r="F266" s="50">
        <v>7.6107724640379688</v>
      </c>
      <c r="H266" s="49">
        <v>65.966471310650704</v>
      </c>
      <c r="I266" s="49">
        <v>26.856580488758734</v>
      </c>
    </row>
    <row r="267" spans="1:9" x14ac:dyDescent="0.25">
      <c r="A267" s="51">
        <v>2042</v>
      </c>
      <c r="B267" s="6">
        <v>52048</v>
      </c>
      <c r="C267" s="6">
        <v>52078</v>
      </c>
      <c r="D267" s="30">
        <v>52048</v>
      </c>
      <c r="F267" s="50">
        <v>7.9375318855655701</v>
      </c>
      <c r="H267" s="49">
        <v>131.00352919967816</v>
      </c>
      <c r="I267" s="49">
        <v>76.892946572819127</v>
      </c>
    </row>
    <row r="268" spans="1:9" x14ac:dyDescent="0.25">
      <c r="A268" s="51">
        <v>2042</v>
      </c>
      <c r="B268" s="6">
        <v>52079</v>
      </c>
      <c r="C268" s="6">
        <v>52109</v>
      </c>
      <c r="D268" s="30">
        <v>52079</v>
      </c>
      <c r="F268" s="50">
        <v>8.4381662495105942</v>
      </c>
      <c r="H268" s="49">
        <v>139.4933241764825</v>
      </c>
      <c r="I268" s="49">
        <v>88.596420271094217</v>
      </c>
    </row>
    <row r="269" spans="1:9" x14ac:dyDescent="0.25">
      <c r="A269" s="51">
        <v>2042</v>
      </c>
      <c r="B269" s="6">
        <v>52110</v>
      </c>
      <c r="C269" s="6">
        <v>52139</v>
      </c>
      <c r="D269" s="30">
        <v>52110</v>
      </c>
      <c r="F269" s="50">
        <v>8.3126325417945495</v>
      </c>
      <c r="H269" s="49">
        <v>121.58828006774495</v>
      </c>
      <c r="I269" s="49">
        <v>82.794832175916156</v>
      </c>
    </row>
    <row r="270" spans="1:9" x14ac:dyDescent="0.25">
      <c r="A270" s="51">
        <v>2042</v>
      </c>
      <c r="B270" s="6">
        <v>52140</v>
      </c>
      <c r="C270" s="6">
        <v>52170</v>
      </c>
      <c r="D270" s="30">
        <v>52140</v>
      </c>
      <c r="F270" s="50">
        <v>8.3136917894643148</v>
      </c>
      <c r="H270" s="49">
        <v>78.969889754797506</v>
      </c>
      <c r="I270" s="49">
        <v>55.007831501327679</v>
      </c>
    </row>
    <row r="271" spans="1:9" x14ac:dyDescent="0.25">
      <c r="A271" s="51">
        <v>2042</v>
      </c>
      <c r="B271" s="6">
        <v>52171</v>
      </c>
      <c r="C271" s="6">
        <v>52200</v>
      </c>
      <c r="D271" s="30">
        <v>52171</v>
      </c>
      <c r="F271" s="50">
        <v>8.6880659207361788</v>
      </c>
      <c r="H271" s="49">
        <v>82.501974185873664</v>
      </c>
      <c r="I271" s="49">
        <v>58.456366817854857</v>
      </c>
    </row>
    <row r="272" spans="1:9" x14ac:dyDescent="0.25">
      <c r="A272" s="51">
        <v>2042</v>
      </c>
      <c r="B272" s="6">
        <v>52201</v>
      </c>
      <c r="C272" s="6">
        <v>52231</v>
      </c>
      <c r="D272" s="30">
        <v>52201</v>
      </c>
      <c r="F272" s="50">
        <v>8.8680230986352271</v>
      </c>
      <c r="H272" s="49">
        <v>97.31179738266691</v>
      </c>
      <c r="I272" s="49">
        <v>85.980789085595774</v>
      </c>
    </row>
    <row r="273" spans="1:9" x14ac:dyDescent="0.25">
      <c r="A273" s="51">
        <v>2043</v>
      </c>
      <c r="B273" s="6">
        <v>52232</v>
      </c>
      <c r="C273" s="6">
        <v>52262</v>
      </c>
      <c r="D273" s="30">
        <v>52232</v>
      </c>
      <c r="F273" s="50">
        <v>9.1247207079709192</v>
      </c>
      <c r="H273" s="49">
        <v>86.181315853019925</v>
      </c>
      <c r="I273" s="49">
        <v>61.835858480243466</v>
      </c>
    </row>
    <row r="274" spans="1:9" x14ac:dyDescent="0.25">
      <c r="A274" s="51">
        <v>2043</v>
      </c>
      <c r="B274" s="6">
        <v>52263</v>
      </c>
      <c r="C274" s="6">
        <v>52290</v>
      </c>
      <c r="D274" s="30">
        <v>52263</v>
      </c>
      <c r="F274" s="50">
        <v>8.5411665172534512</v>
      </c>
      <c r="H274" s="49">
        <v>110.27945403342289</v>
      </c>
      <c r="I274" s="49">
        <v>82.625665175236293</v>
      </c>
    </row>
    <row r="275" spans="1:9" x14ac:dyDescent="0.25">
      <c r="A275" s="51">
        <v>2043</v>
      </c>
      <c r="B275" s="6">
        <v>52291</v>
      </c>
      <c r="C275" s="6">
        <v>52321</v>
      </c>
      <c r="D275" s="30">
        <v>52291</v>
      </c>
      <c r="F275" s="50">
        <v>7.8836514156349136</v>
      </c>
      <c r="H275" s="49">
        <v>47.527601246193107</v>
      </c>
      <c r="I275" s="49">
        <v>39.080285584777684</v>
      </c>
    </row>
    <row r="276" spans="1:9" x14ac:dyDescent="0.25">
      <c r="A276" s="51">
        <v>2043</v>
      </c>
      <c r="B276" s="6">
        <v>52322</v>
      </c>
      <c r="C276" s="6">
        <v>52351</v>
      </c>
      <c r="D276" s="30">
        <v>52322</v>
      </c>
      <c r="F276" s="50">
        <v>7.543869174091145</v>
      </c>
      <c r="H276" s="49">
        <v>38.067075792073375</v>
      </c>
      <c r="I276" s="49">
        <v>30.307835931835321</v>
      </c>
    </row>
    <row r="277" spans="1:9" x14ac:dyDescent="0.25">
      <c r="A277" s="51">
        <v>2043</v>
      </c>
      <c r="B277" s="6">
        <v>52352</v>
      </c>
      <c r="C277" s="6">
        <v>52382</v>
      </c>
      <c r="D277" s="30">
        <v>52352</v>
      </c>
      <c r="F277" s="50">
        <v>7.6336765635424788</v>
      </c>
      <c r="H277" s="49">
        <v>44.437474286422066</v>
      </c>
      <c r="I277" s="49">
        <v>16.514335658448751</v>
      </c>
    </row>
    <row r="278" spans="1:9" x14ac:dyDescent="0.25">
      <c r="A278" s="51">
        <v>2043</v>
      </c>
      <c r="B278" s="6">
        <v>52383</v>
      </c>
      <c r="C278" s="6">
        <v>52412</v>
      </c>
      <c r="D278" s="30">
        <v>52383</v>
      </c>
      <c r="F278" s="50">
        <v>8.1365445561370926</v>
      </c>
      <c r="H278" s="49">
        <v>67.153589732326452</v>
      </c>
      <c r="I278" s="49">
        <v>24.107141337053196</v>
      </c>
    </row>
    <row r="279" spans="1:9" x14ac:dyDescent="0.25">
      <c r="A279" s="51">
        <v>2043</v>
      </c>
      <c r="B279" s="6">
        <v>52413</v>
      </c>
      <c r="C279" s="6">
        <v>52443</v>
      </c>
      <c r="D279" s="30">
        <v>52413</v>
      </c>
      <c r="F279" s="50">
        <v>8.4650758225509612</v>
      </c>
      <c r="H279" s="49">
        <v>135.48894942774857</v>
      </c>
      <c r="I279" s="49">
        <v>73.751647760536486</v>
      </c>
    </row>
    <row r="280" spans="1:9" x14ac:dyDescent="0.25">
      <c r="A280" s="51">
        <v>2043</v>
      </c>
      <c r="B280" s="6">
        <v>52444</v>
      </c>
      <c r="C280" s="6">
        <v>52474</v>
      </c>
      <c r="D280" s="30">
        <v>52444</v>
      </c>
      <c r="F280" s="50">
        <v>8.8323169157203747</v>
      </c>
      <c r="H280" s="49">
        <v>148.30103353647155</v>
      </c>
      <c r="I280" s="49">
        <v>84.168407694953828</v>
      </c>
    </row>
    <row r="281" spans="1:9" x14ac:dyDescent="0.25">
      <c r="A281" s="51">
        <v>2043</v>
      </c>
      <c r="B281" s="6">
        <v>52475</v>
      </c>
      <c r="C281" s="6">
        <v>52504</v>
      </c>
      <c r="D281" s="30">
        <v>52475</v>
      </c>
      <c r="F281" s="50">
        <v>8.7415863187901373</v>
      </c>
      <c r="H281" s="49">
        <v>122.72933764380625</v>
      </c>
      <c r="I281" s="49">
        <v>78.999717657805675</v>
      </c>
    </row>
    <row r="282" spans="1:9" x14ac:dyDescent="0.25">
      <c r="A282" s="51">
        <v>2043</v>
      </c>
      <c r="B282" s="6">
        <v>52505</v>
      </c>
      <c r="C282" s="6">
        <v>52535</v>
      </c>
      <c r="D282" s="30">
        <v>52505</v>
      </c>
      <c r="F282" s="50">
        <v>8.744508713994712</v>
      </c>
      <c r="H282" s="49">
        <v>80.37962019780889</v>
      </c>
      <c r="I282" s="49">
        <v>54.413923903326847</v>
      </c>
    </row>
    <row r="283" spans="1:9" x14ac:dyDescent="0.25">
      <c r="A283" s="51">
        <v>2043</v>
      </c>
      <c r="B283" s="6">
        <v>52536</v>
      </c>
      <c r="C283" s="6">
        <v>52565</v>
      </c>
      <c r="D283" s="30">
        <v>52536</v>
      </c>
      <c r="F283" s="50">
        <v>9.1601672755506041</v>
      </c>
      <c r="H283" s="49">
        <v>85.253197164207947</v>
      </c>
      <c r="I283" s="49">
        <v>57.382473154717417</v>
      </c>
    </row>
    <row r="284" spans="1:9" x14ac:dyDescent="0.25">
      <c r="A284" s="51">
        <v>2043</v>
      </c>
      <c r="B284" s="6">
        <v>52566</v>
      </c>
      <c r="C284" s="6">
        <v>52596</v>
      </c>
      <c r="D284" s="30">
        <v>52566</v>
      </c>
      <c r="F284" s="50">
        <v>9.2758006550011913</v>
      </c>
      <c r="H284" s="49">
        <v>101.36293757671197</v>
      </c>
      <c r="I284" s="49">
        <v>86.293104409004755</v>
      </c>
    </row>
    <row r="285" spans="1:9" x14ac:dyDescent="0.25">
      <c r="A285" s="51">
        <v>2044</v>
      </c>
      <c r="B285" s="6">
        <v>52597</v>
      </c>
      <c r="C285" s="6">
        <v>52627</v>
      </c>
      <c r="D285" s="30">
        <v>52597</v>
      </c>
      <c r="F285" s="50">
        <v>9.7577460852081774</v>
      </c>
      <c r="H285" s="49">
        <v>85.366926060950078</v>
      </c>
      <c r="I285" s="49">
        <v>60.009437415914391</v>
      </c>
    </row>
    <row r="286" spans="1:9" x14ac:dyDescent="0.25">
      <c r="A286" s="51">
        <v>2044</v>
      </c>
      <c r="B286" s="6">
        <v>52628</v>
      </c>
      <c r="C286" s="6">
        <v>52656</v>
      </c>
      <c r="D286" s="30">
        <v>52628</v>
      </c>
      <c r="F286" s="50">
        <v>8.742580269916866</v>
      </c>
      <c r="H286" s="49">
        <v>99.530266573059691</v>
      </c>
      <c r="I286" s="49">
        <v>77.568931923143538</v>
      </c>
    </row>
    <row r="287" spans="1:9" x14ac:dyDescent="0.25">
      <c r="A287" s="51">
        <v>2044</v>
      </c>
      <c r="B287" s="6">
        <v>52657</v>
      </c>
      <c r="C287" s="6">
        <v>52687</v>
      </c>
      <c r="D287" s="30">
        <v>52657</v>
      </c>
      <c r="F287" s="50">
        <v>8.2580526957428191</v>
      </c>
      <c r="H287" s="49">
        <v>38.353474178260917</v>
      </c>
      <c r="I287" s="49">
        <v>34.263042437396422</v>
      </c>
    </row>
    <row r="288" spans="1:9" x14ac:dyDescent="0.25">
      <c r="A288" s="51">
        <v>2044</v>
      </c>
      <c r="B288" s="6">
        <v>52688</v>
      </c>
      <c r="C288" s="6">
        <v>52717</v>
      </c>
      <c r="D288" s="30">
        <v>52688</v>
      </c>
      <c r="F288" s="50">
        <v>7.8800536810177872</v>
      </c>
      <c r="H288" s="49">
        <v>32.2003361357418</v>
      </c>
      <c r="I288" s="49">
        <v>26.495077817953334</v>
      </c>
    </row>
    <row r="289" spans="1:9" x14ac:dyDescent="0.25">
      <c r="A289" s="51">
        <v>2044</v>
      </c>
      <c r="B289" s="6">
        <v>52718</v>
      </c>
      <c r="C289" s="6">
        <v>52748</v>
      </c>
      <c r="D289" s="30">
        <v>52718</v>
      </c>
      <c r="F289" s="50">
        <v>7.9875249190813937</v>
      </c>
      <c r="H289" s="49">
        <v>41.087209183698199</v>
      </c>
      <c r="I289" s="49">
        <v>14.956840508623809</v>
      </c>
    </row>
    <row r="290" spans="1:9" x14ac:dyDescent="0.25">
      <c r="A290" s="51">
        <v>2044</v>
      </c>
      <c r="B290" s="6">
        <v>52749</v>
      </c>
      <c r="C290" s="6">
        <v>52778</v>
      </c>
      <c r="D290" s="30">
        <v>52749</v>
      </c>
      <c r="F290" s="50">
        <v>8.5564587444155009</v>
      </c>
      <c r="H290" s="49">
        <v>65.360013781364984</v>
      </c>
      <c r="I290" s="49">
        <v>23.631894005750766</v>
      </c>
    </row>
    <row r="291" spans="1:9" x14ac:dyDescent="0.25">
      <c r="A291" s="51">
        <v>2044</v>
      </c>
      <c r="B291" s="6">
        <v>52779</v>
      </c>
      <c r="C291" s="6">
        <v>52809</v>
      </c>
      <c r="D291" s="30">
        <v>52779</v>
      </c>
      <c r="F291" s="50">
        <v>8.9423609818976288</v>
      </c>
      <c r="H291" s="49">
        <v>133.47711619634387</v>
      </c>
      <c r="I291" s="49">
        <v>74.356515866270627</v>
      </c>
    </row>
    <row r="292" spans="1:9" x14ac:dyDescent="0.25">
      <c r="A292" s="51">
        <v>2044</v>
      </c>
      <c r="B292" s="6">
        <v>52810</v>
      </c>
      <c r="C292" s="6">
        <v>52840</v>
      </c>
      <c r="D292" s="30">
        <v>52810</v>
      </c>
      <c r="F292" s="50">
        <v>9.3653198065929537</v>
      </c>
      <c r="H292" s="49">
        <v>139.7682609321202</v>
      </c>
      <c r="I292" s="49">
        <v>87.151077133028878</v>
      </c>
    </row>
    <row r="293" spans="1:9" x14ac:dyDescent="0.25">
      <c r="A293" s="51">
        <v>2044</v>
      </c>
      <c r="B293" s="6">
        <v>52841</v>
      </c>
      <c r="C293" s="6">
        <v>52870</v>
      </c>
      <c r="D293" s="30">
        <v>52841</v>
      </c>
      <c r="F293" s="50">
        <v>9.3096463660279767</v>
      </c>
      <c r="H293" s="49">
        <v>122.86662465716998</v>
      </c>
      <c r="I293" s="49">
        <v>75.549566507971889</v>
      </c>
    </row>
    <row r="294" spans="1:9" x14ac:dyDescent="0.25">
      <c r="A294" s="51">
        <v>2044</v>
      </c>
      <c r="B294" s="6">
        <v>52871</v>
      </c>
      <c r="C294" s="6">
        <v>52901</v>
      </c>
      <c r="D294" s="30">
        <v>52871</v>
      </c>
      <c r="F294" s="50">
        <v>9.3105294451931915</v>
      </c>
      <c r="H294" s="49">
        <v>81.993224634137832</v>
      </c>
      <c r="I294" s="49">
        <v>52.582423769417836</v>
      </c>
    </row>
    <row r="295" spans="1:9" x14ac:dyDescent="0.25">
      <c r="A295" s="51">
        <v>2044</v>
      </c>
      <c r="B295" s="6">
        <v>52902</v>
      </c>
      <c r="C295" s="6">
        <v>52931</v>
      </c>
      <c r="D295" s="30">
        <v>52902</v>
      </c>
      <c r="F295" s="50">
        <v>9.7211856004537687</v>
      </c>
      <c r="H295" s="49">
        <v>90.312072483350093</v>
      </c>
      <c r="I295" s="49">
        <v>58.537790343825307</v>
      </c>
    </row>
    <row r="296" spans="1:9" x14ac:dyDescent="0.25">
      <c r="A296" s="51">
        <v>2044</v>
      </c>
      <c r="B296" s="6">
        <v>52932</v>
      </c>
      <c r="C296" s="6">
        <v>52962</v>
      </c>
      <c r="D296" s="30">
        <v>52932</v>
      </c>
      <c r="F296" s="50">
        <v>9.9012959758581012</v>
      </c>
      <c r="H296" s="49">
        <v>101.18387328679378</v>
      </c>
      <c r="I296" s="49">
        <v>85.751916734597543</v>
      </c>
    </row>
    <row r="297" spans="1:9" x14ac:dyDescent="0.25">
      <c r="A297" s="51">
        <v>2045</v>
      </c>
      <c r="B297" s="6">
        <v>52963</v>
      </c>
      <c r="C297" s="6">
        <v>52993</v>
      </c>
      <c r="D297" s="30">
        <v>52963</v>
      </c>
      <c r="F297" s="50">
        <v>10.235600209984439</v>
      </c>
      <c r="H297" s="49">
        <v>82.668640400458301</v>
      </c>
      <c r="I297" s="49">
        <v>47.215769688700519</v>
      </c>
    </row>
    <row r="298" spans="1:9" x14ac:dyDescent="0.25">
      <c r="A298" s="51">
        <v>2045</v>
      </c>
      <c r="B298" s="6">
        <v>52994</v>
      </c>
      <c r="C298" s="6">
        <v>53021</v>
      </c>
      <c r="D298" s="30">
        <v>52994</v>
      </c>
      <c r="F298" s="50">
        <v>9.6009250961891155</v>
      </c>
      <c r="H298" s="49">
        <v>93.236847530989294</v>
      </c>
      <c r="I298" s="49">
        <v>64.053048751538967</v>
      </c>
    </row>
    <row r="299" spans="1:9" x14ac:dyDescent="0.25">
      <c r="A299" s="51">
        <v>2045</v>
      </c>
      <c r="B299" s="6">
        <v>53022</v>
      </c>
      <c r="C299" s="6">
        <v>53052</v>
      </c>
      <c r="D299" s="30">
        <v>53022</v>
      </c>
      <c r="F299" s="50">
        <v>8.8972159250867229</v>
      </c>
      <c r="H299" s="49">
        <v>31.817078957203854</v>
      </c>
      <c r="I299" s="49">
        <v>24.098304423698643</v>
      </c>
    </row>
    <row r="300" spans="1:9" x14ac:dyDescent="0.25">
      <c r="A300" s="51">
        <v>2045</v>
      </c>
      <c r="B300" s="6">
        <v>53053</v>
      </c>
      <c r="C300" s="6">
        <v>53082</v>
      </c>
      <c r="D300" s="30">
        <v>53053</v>
      </c>
      <c r="F300" s="44">
        <v>8.4222785285291266</v>
      </c>
      <c r="H300" s="49">
        <v>27.805609558935252</v>
      </c>
      <c r="I300" s="49">
        <v>19.023536652643866</v>
      </c>
    </row>
    <row r="301" spans="1:9" x14ac:dyDescent="0.25">
      <c r="A301" s="51">
        <v>2045</v>
      </c>
      <c r="B301" s="6">
        <v>53083</v>
      </c>
      <c r="C301" s="6">
        <v>53113</v>
      </c>
      <c r="D301" s="30">
        <v>53083</v>
      </c>
      <c r="F301" s="44">
        <v>8.5457718429147231</v>
      </c>
      <c r="H301" s="49">
        <v>37.176573741694796</v>
      </c>
      <c r="I301" s="49">
        <v>9.1441872405088134</v>
      </c>
    </row>
    <row r="302" spans="1:9" x14ac:dyDescent="0.25">
      <c r="A302" s="51">
        <v>2045</v>
      </c>
      <c r="B302" s="6">
        <v>53114</v>
      </c>
      <c r="C302" s="6">
        <v>53143</v>
      </c>
      <c r="D302" s="30">
        <v>53114</v>
      </c>
      <c r="F302" s="44">
        <v>9.1054719675304465</v>
      </c>
      <c r="H302" s="49">
        <v>64.363774813453375</v>
      </c>
      <c r="I302" s="49">
        <v>15.573464969676484</v>
      </c>
    </row>
    <row r="303" spans="1:9" x14ac:dyDescent="0.25">
      <c r="A303" s="51">
        <v>2045</v>
      </c>
      <c r="B303" s="6">
        <v>53144</v>
      </c>
      <c r="C303" s="6">
        <v>53174</v>
      </c>
      <c r="D303" s="30">
        <v>53144</v>
      </c>
      <c r="F303" s="44">
        <v>9.4329069638706766</v>
      </c>
      <c r="H303" s="49">
        <v>137.30534462958599</v>
      </c>
      <c r="I303" s="49">
        <v>57.217768906472827</v>
      </c>
    </row>
    <row r="304" spans="1:9" x14ac:dyDescent="0.25">
      <c r="A304" s="51">
        <v>2045</v>
      </c>
      <c r="B304" s="6">
        <v>53175</v>
      </c>
      <c r="C304" s="6">
        <v>53205</v>
      </c>
      <c r="D304" s="30">
        <v>53175</v>
      </c>
      <c r="F304" s="44">
        <v>9.6907588492723136</v>
      </c>
      <c r="H304" s="49">
        <v>140.37419601371795</v>
      </c>
      <c r="I304" s="49">
        <v>66.361725338972448</v>
      </c>
    </row>
    <row r="305" spans="1:9" x14ac:dyDescent="0.25">
      <c r="A305" s="51">
        <v>2045</v>
      </c>
      <c r="B305" s="6">
        <v>53206</v>
      </c>
      <c r="C305" s="6">
        <v>53235</v>
      </c>
      <c r="D305" s="30">
        <v>53206</v>
      </c>
      <c r="F305" s="44">
        <v>9.5436176233969565</v>
      </c>
      <c r="H305" s="49">
        <v>124.76120511431034</v>
      </c>
      <c r="I305" s="49">
        <v>60.022122272933792</v>
      </c>
    </row>
    <row r="306" spans="1:9" x14ac:dyDescent="0.25">
      <c r="A306" s="51">
        <v>2045</v>
      </c>
      <c r="B306" s="6">
        <v>53236</v>
      </c>
      <c r="C306" s="6">
        <v>53266</v>
      </c>
      <c r="D306" s="30">
        <v>53236</v>
      </c>
      <c r="F306" s="44">
        <v>9.521781588891276</v>
      </c>
      <c r="H306" s="49">
        <v>82.404238168532302</v>
      </c>
      <c r="I306" s="49">
        <v>41.292619143382126</v>
      </c>
    </row>
    <row r="307" spans="1:9" x14ac:dyDescent="0.25">
      <c r="A307" s="51">
        <v>2045</v>
      </c>
      <c r="B307" s="6">
        <v>53267</v>
      </c>
      <c r="C307" s="6">
        <v>53296</v>
      </c>
      <c r="D307" s="30">
        <v>53267</v>
      </c>
      <c r="F307" s="44">
        <v>9.9020758657118844</v>
      </c>
      <c r="H307" s="49">
        <v>85.782943128532551</v>
      </c>
      <c r="I307" s="49">
        <v>45.779913265384231</v>
      </c>
    </row>
    <row r="308" spans="1:9" x14ac:dyDescent="0.25">
      <c r="A308" s="51">
        <v>2045</v>
      </c>
      <c r="B308" s="6">
        <v>53297</v>
      </c>
      <c r="C308" s="6">
        <v>53327</v>
      </c>
      <c r="D308" s="30">
        <v>53297</v>
      </c>
      <c r="F308" s="44">
        <v>9.9588162690502209</v>
      </c>
      <c r="H308" s="49">
        <v>95.388246127915508</v>
      </c>
      <c r="I308" s="49">
        <v>68.741868128225818</v>
      </c>
    </row>
    <row r="309" spans="1:9" x14ac:dyDescent="0.25">
      <c r="A309">
        <v>2046</v>
      </c>
      <c r="B309" s="6">
        <v>53328</v>
      </c>
      <c r="C309" s="6">
        <v>53358</v>
      </c>
      <c r="D309" s="30">
        <v>53328</v>
      </c>
      <c r="F309" s="44">
        <v>10.63576742123017</v>
      </c>
      <c r="H309" s="49">
        <v>79.898822521101962</v>
      </c>
      <c r="I309" s="49">
        <v>38.394427002923528</v>
      </c>
    </row>
    <row r="310" spans="1:9" x14ac:dyDescent="0.25">
      <c r="A310">
        <v>2046</v>
      </c>
      <c r="B310" s="6">
        <v>53359</v>
      </c>
      <c r="C310" s="6">
        <v>53386</v>
      </c>
      <c r="D310" s="30">
        <v>53359</v>
      </c>
      <c r="F310" s="44">
        <v>10.401259498091036</v>
      </c>
      <c r="H310" s="49">
        <v>93.367506979839874</v>
      </c>
      <c r="I310" s="49">
        <v>55.441697964838198</v>
      </c>
    </row>
    <row r="311" spans="1:9" x14ac:dyDescent="0.25">
      <c r="A311">
        <v>2046</v>
      </c>
      <c r="B311" s="6">
        <v>53387</v>
      </c>
      <c r="C311" s="6">
        <v>53417</v>
      </c>
      <c r="D311" s="30">
        <v>53387</v>
      </c>
      <c r="F311" s="44">
        <v>10.071513308531019</v>
      </c>
      <c r="H311" s="49">
        <v>31.79564157844969</v>
      </c>
      <c r="I311" s="49">
        <v>20.454515124935323</v>
      </c>
    </row>
    <row r="312" spans="1:9" x14ac:dyDescent="0.25">
      <c r="A312">
        <v>2046</v>
      </c>
      <c r="B312" s="6">
        <v>53418</v>
      </c>
      <c r="C312" s="6">
        <v>53447</v>
      </c>
      <c r="D312" s="30">
        <v>53418</v>
      </c>
      <c r="F312" s="44">
        <v>9.5965284119711356</v>
      </c>
      <c r="H312" s="49">
        <v>27.104159637507998</v>
      </c>
      <c r="I312" s="49">
        <v>16.472263828005129</v>
      </c>
    </row>
    <row r="313" spans="1:9" x14ac:dyDescent="0.25">
      <c r="A313">
        <v>2046</v>
      </c>
      <c r="B313" s="6">
        <v>53448</v>
      </c>
      <c r="C313" s="6">
        <v>53478</v>
      </c>
      <c r="D313" s="30">
        <v>53448</v>
      </c>
      <c r="F313" s="44">
        <v>9.6725873342511655</v>
      </c>
      <c r="H313" s="49">
        <v>37.81604818527461</v>
      </c>
      <c r="I313" s="49">
        <v>6.5272688128762111</v>
      </c>
    </row>
    <row r="314" spans="1:9" x14ac:dyDescent="0.25">
      <c r="A314">
        <v>2046</v>
      </c>
      <c r="B314" s="6">
        <v>53479</v>
      </c>
      <c r="C314" s="6">
        <v>53508</v>
      </c>
      <c r="D314" s="30">
        <v>53479</v>
      </c>
      <c r="F314" s="44">
        <v>9.7379803492638288</v>
      </c>
      <c r="H314" s="49">
        <v>69.576469485719073</v>
      </c>
      <c r="I314" s="49">
        <v>10.470037423540003</v>
      </c>
    </row>
    <row r="315" spans="1:9" x14ac:dyDescent="0.25">
      <c r="A315">
        <v>2046</v>
      </c>
      <c r="B315" s="6">
        <v>53509</v>
      </c>
      <c r="C315" s="6">
        <v>53539</v>
      </c>
      <c r="D315" s="30">
        <v>53509</v>
      </c>
      <c r="F315" s="44">
        <v>10.079281490889329</v>
      </c>
      <c r="H315" s="49">
        <v>137.76097826600258</v>
      </c>
      <c r="I315" s="49">
        <v>48.818572585060899</v>
      </c>
    </row>
    <row r="316" spans="1:9" x14ac:dyDescent="0.25">
      <c r="A316">
        <v>2046</v>
      </c>
      <c r="B316" s="6">
        <v>53540</v>
      </c>
      <c r="C316" s="6">
        <v>53570</v>
      </c>
      <c r="D316" s="30">
        <v>53540</v>
      </c>
      <c r="F316" s="44">
        <v>10.14253167997834</v>
      </c>
      <c r="H316" s="49">
        <v>153.62965211233353</v>
      </c>
      <c r="I316" s="49">
        <v>55.223856058443765</v>
      </c>
    </row>
    <row r="317" spans="1:9" x14ac:dyDescent="0.25">
      <c r="A317">
        <v>2046</v>
      </c>
      <c r="B317" s="6">
        <v>53571</v>
      </c>
      <c r="C317" s="6">
        <v>53600</v>
      </c>
      <c r="D317" s="30">
        <v>53571</v>
      </c>
      <c r="F317" s="44">
        <v>10.124336071797524</v>
      </c>
      <c r="H317" s="49">
        <v>118.78984748352595</v>
      </c>
      <c r="I317" s="49">
        <v>50.086123545628972</v>
      </c>
    </row>
    <row r="318" spans="1:9" x14ac:dyDescent="0.25">
      <c r="A318">
        <v>2046</v>
      </c>
      <c r="B318" s="6">
        <v>53601</v>
      </c>
      <c r="C318" s="6">
        <v>53631</v>
      </c>
      <c r="D318" s="30">
        <v>53601</v>
      </c>
      <c r="F318" s="44">
        <v>10.168513882687838</v>
      </c>
      <c r="H318" s="49">
        <v>81.54376051548347</v>
      </c>
      <c r="I318" s="49">
        <v>33.139983390622852</v>
      </c>
    </row>
    <row r="319" spans="1:9" x14ac:dyDescent="0.25">
      <c r="A319">
        <v>2046</v>
      </c>
      <c r="B319" s="6">
        <v>53632</v>
      </c>
      <c r="C319" s="6">
        <v>53661</v>
      </c>
      <c r="D319" s="30">
        <v>53632</v>
      </c>
      <c r="F319" s="44">
        <v>10.646578872320497</v>
      </c>
      <c r="H319" s="49">
        <v>82.097543888945438</v>
      </c>
      <c r="I319" s="49">
        <v>36.265384128726794</v>
      </c>
    </row>
    <row r="320" spans="1:9" x14ac:dyDescent="0.25">
      <c r="A320">
        <v>2046</v>
      </c>
      <c r="B320" s="6">
        <v>53662</v>
      </c>
      <c r="C320" s="6">
        <v>53692</v>
      </c>
      <c r="D320" s="30">
        <v>53662</v>
      </c>
      <c r="F320" s="44">
        <v>10.795987497525353</v>
      </c>
      <c r="H320" s="49">
        <v>108.60287243233415</v>
      </c>
      <c r="I320" s="49">
        <v>56.977063280960742</v>
      </c>
    </row>
    <row r="321" spans="1:9" x14ac:dyDescent="0.25">
      <c r="A321">
        <v>2047</v>
      </c>
      <c r="B321" s="6">
        <v>53693</v>
      </c>
      <c r="C321" s="6">
        <v>53723</v>
      </c>
      <c r="D321" s="30">
        <v>53693</v>
      </c>
      <c r="F321" s="44">
        <v>11.178630307704614</v>
      </c>
      <c r="H321" s="49">
        <v>79.712995790081678</v>
      </c>
      <c r="I321" s="49">
        <v>36.471827753868212</v>
      </c>
    </row>
    <row r="322" spans="1:9" x14ac:dyDescent="0.25">
      <c r="A322">
        <v>2047</v>
      </c>
      <c r="B322" s="6">
        <v>53724</v>
      </c>
      <c r="C322" s="6">
        <v>53751</v>
      </c>
      <c r="D322" s="30">
        <v>53724</v>
      </c>
      <c r="F322" s="44">
        <v>10.999272458442201</v>
      </c>
      <c r="H322" s="49">
        <v>82.039202488275023</v>
      </c>
      <c r="I322" s="49">
        <v>55.321739076983476</v>
      </c>
    </row>
    <row r="323" spans="1:9" x14ac:dyDescent="0.25">
      <c r="A323">
        <v>2047</v>
      </c>
      <c r="B323" s="6">
        <v>53752</v>
      </c>
      <c r="C323" s="6">
        <v>53782</v>
      </c>
      <c r="D323" s="30">
        <v>53752</v>
      </c>
      <c r="F323" s="44">
        <v>10.613861371432852</v>
      </c>
      <c r="H323" s="49">
        <v>28.250532758736639</v>
      </c>
      <c r="I323" s="49">
        <v>22.446558014730776</v>
      </c>
    </row>
    <row r="324" spans="1:9" x14ac:dyDescent="0.25">
      <c r="A324">
        <v>2047</v>
      </c>
      <c r="B324" s="6">
        <v>53783</v>
      </c>
      <c r="C324" s="6">
        <v>53812</v>
      </c>
      <c r="D324" s="30">
        <v>53783</v>
      </c>
      <c r="F324">
        <v>10.190117778248052</v>
      </c>
      <c r="H324">
        <v>27.01092376978708</v>
      </c>
      <c r="I324">
        <v>14.889125461164166</v>
      </c>
    </row>
    <row r="325" spans="1:9" x14ac:dyDescent="0.25">
      <c r="A325">
        <v>2047</v>
      </c>
      <c r="B325" s="6">
        <v>53813</v>
      </c>
      <c r="C325" s="6">
        <v>53843</v>
      </c>
      <c r="D325" s="30">
        <v>53813</v>
      </c>
      <c r="F325">
        <v>10.267600892427845</v>
      </c>
      <c r="H325">
        <v>37.245534855879654</v>
      </c>
      <c r="I325">
        <v>6.8632118047805104</v>
      </c>
    </row>
    <row r="326" spans="1:9" x14ac:dyDescent="0.25">
      <c r="A326">
        <v>2047</v>
      </c>
      <c r="B326" s="6">
        <v>53844</v>
      </c>
      <c r="C326" s="6">
        <v>53873</v>
      </c>
      <c r="D326" s="30">
        <v>53844</v>
      </c>
      <c r="F326">
        <v>10.341231849146082</v>
      </c>
      <c r="H326">
        <v>62.330665325941418</v>
      </c>
      <c r="I326">
        <v>9.5575818605384892</v>
      </c>
    </row>
    <row r="327" spans="1:9" x14ac:dyDescent="0.25">
      <c r="A327">
        <v>2047</v>
      </c>
      <c r="B327" s="6">
        <v>53874</v>
      </c>
      <c r="C327" s="6">
        <v>53904</v>
      </c>
      <c r="D327" s="30">
        <v>53874</v>
      </c>
      <c r="F327">
        <v>10.652258393853293</v>
      </c>
      <c r="H327">
        <v>143.01056184015414</v>
      </c>
      <c r="I327">
        <v>43.947811460428149</v>
      </c>
    </row>
    <row r="328" spans="1:9" x14ac:dyDescent="0.25">
      <c r="A328">
        <v>2047</v>
      </c>
      <c r="B328" s="6">
        <v>53905</v>
      </c>
      <c r="C328" s="6">
        <v>53935</v>
      </c>
      <c r="D328" s="30">
        <v>53905</v>
      </c>
      <c r="F328">
        <v>10.717582884028456</v>
      </c>
      <c r="H328">
        <v>149.77382675215932</v>
      </c>
      <c r="I328">
        <v>50.77019791994622</v>
      </c>
    </row>
    <row r="329" spans="1:9" x14ac:dyDescent="0.25">
      <c r="A329">
        <v>2047</v>
      </c>
      <c r="B329" s="6">
        <v>53936</v>
      </c>
      <c r="C329" s="6">
        <v>53965</v>
      </c>
      <c r="D329" s="30">
        <v>53936</v>
      </c>
      <c r="F329">
        <v>10.692062228838209</v>
      </c>
      <c r="H329">
        <v>159.32490184714518</v>
      </c>
      <c r="I329">
        <v>50.160721554548516</v>
      </c>
    </row>
    <row r="330" spans="1:9" x14ac:dyDescent="0.25">
      <c r="A330">
        <v>2047</v>
      </c>
      <c r="B330" s="6">
        <v>53966</v>
      </c>
      <c r="C330" s="6">
        <v>53996</v>
      </c>
      <c r="D330" s="30">
        <v>53966</v>
      </c>
      <c r="F330">
        <v>10.754088325988004</v>
      </c>
      <c r="H330">
        <v>115.82504606369619</v>
      </c>
      <c r="I330">
        <v>31.687997941794581</v>
      </c>
    </row>
    <row r="331" spans="1:9" x14ac:dyDescent="0.25">
      <c r="A331">
        <v>2047</v>
      </c>
      <c r="B331" s="6">
        <v>53997</v>
      </c>
      <c r="C331" s="6">
        <v>54026</v>
      </c>
      <c r="D331" s="30">
        <v>53997</v>
      </c>
      <c r="F331">
        <v>11.169098032506643</v>
      </c>
      <c r="H331">
        <v>88.334047232837477</v>
      </c>
      <c r="I331">
        <v>31.518370629944897</v>
      </c>
    </row>
    <row r="332" spans="1:9" x14ac:dyDescent="0.25">
      <c r="A332">
        <v>2047</v>
      </c>
      <c r="B332" s="6">
        <v>54027</v>
      </c>
      <c r="C332" s="6">
        <v>54057</v>
      </c>
      <c r="D332" s="30">
        <v>54027</v>
      </c>
      <c r="F332">
        <v>11.329514091450369</v>
      </c>
      <c r="H332">
        <v>101.08945177657645</v>
      </c>
      <c r="I332">
        <v>61.757456868922475</v>
      </c>
    </row>
    <row r="333" spans="1:9" x14ac:dyDescent="0.25">
      <c r="A333">
        <v>2048</v>
      </c>
      <c r="B333" s="6">
        <v>54058</v>
      </c>
      <c r="C333" s="6">
        <v>54088</v>
      </c>
      <c r="D333" s="30">
        <v>54058</v>
      </c>
      <c r="F333">
        <v>11.748148300899526</v>
      </c>
      <c r="H333">
        <v>77.746296449470293</v>
      </c>
      <c r="I333">
        <v>36.431681813092432</v>
      </c>
    </row>
    <row r="334" spans="1:9" x14ac:dyDescent="0.25">
      <c r="A334">
        <v>2048</v>
      </c>
      <c r="B334" s="6">
        <v>54089</v>
      </c>
      <c r="C334" s="6">
        <v>54117</v>
      </c>
      <c r="D334" s="30">
        <v>54089</v>
      </c>
      <c r="F334">
        <v>11.304632471458937</v>
      </c>
      <c r="H334">
        <v>59.017501655084338</v>
      </c>
      <c r="I334">
        <v>54.4392850961368</v>
      </c>
    </row>
    <row r="335" spans="1:9" x14ac:dyDescent="0.25">
      <c r="A335">
        <v>2048</v>
      </c>
      <c r="B335" s="6">
        <v>54118</v>
      </c>
      <c r="C335" s="6">
        <v>54148</v>
      </c>
      <c r="D335" s="30">
        <v>54118</v>
      </c>
      <c r="F335">
        <v>11.127110935532974</v>
      </c>
      <c r="H335">
        <v>25.056716139798009</v>
      </c>
      <c r="I335">
        <v>17.573428646709083</v>
      </c>
    </row>
    <row r="336" spans="1:9" x14ac:dyDescent="0.25">
      <c r="A336">
        <v>2048</v>
      </c>
      <c r="B336" s="6">
        <v>54149</v>
      </c>
      <c r="C336" s="6">
        <v>54178</v>
      </c>
      <c r="D336" s="30">
        <v>54149</v>
      </c>
      <c r="F336">
        <v>10.715679187058329</v>
      </c>
      <c r="H336">
        <v>20.970537492348104</v>
      </c>
      <c r="I336">
        <v>13.552059763811343</v>
      </c>
    </row>
    <row r="337" spans="1:9" x14ac:dyDescent="0.25">
      <c r="A337">
        <v>2048</v>
      </c>
      <c r="B337" s="6">
        <v>54179</v>
      </c>
      <c r="C337" s="6">
        <v>54209</v>
      </c>
      <c r="D337" s="30">
        <v>54179</v>
      </c>
      <c r="F337">
        <v>10.792956628825435</v>
      </c>
      <c r="H337">
        <v>27.2171542011687</v>
      </c>
      <c r="I337">
        <v>4.4884497822983569</v>
      </c>
    </row>
    <row r="338" spans="1:9" x14ac:dyDescent="0.25">
      <c r="A338">
        <v>2048</v>
      </c>
      <c r="B338" s="6">
        <v>54210</v>
      </c>
      <c r="C338" s="6">
        <v>54239</v>
      </c>
      <c r="D338" s="30">
        <v>54210</v>
      </c>
      <c r="F338">
        <v>10.878274550994444</v>
      </c>
      <c r="H338">
        <v>88.858437099784183</v>
      </c>
      <c r="I338">
        <v>9.7899995717160024</v>
      </c>
    </row>
    <row r="339" spans="1:9" x14ac:dyDescent="0.25">
      <c r="A339">
        <v>2048</v>
      </c>
      <c r="B339" s="6">
        <v>54240</v>
      </c>
      <c r="C339" s="6">
        <v>54270</v>
      </c>
      <c r="D339" s="30">
        <v>54240</v>
      </c>
      <c r="F339">
        <v>11.225913604161926</v>
      </c>
      <c r="H339">
        <v>158.54690544018439</v>
      </c>
      <c r="I339">
        <v>45.133173071711362</v>
      </c>
    </row>
    <row r="340" spans="1:9" x14ac:dyDescent="0.25">
      <c r="A340">
        <v>2048</v>
      </c>
      <c r="B340" s="6">
        <v>54271</v>
      </c>
      <c r="C340" s="6">
        <v>54301</v>
      </c>
      <c r="D340" s="30">
        <v>54271</v>
      </c>
      <c r="F340">
        <v>11.30656658246221</v>
      </c>
      <c r="H340">
        <v>202.22182414660659</v>
      </c>
      <c r="I340">
        <v>51.327809957082678</v>
      </c>
    </row>
    <row r="341" spans="1:9" x14ac:dyDescent="0.25">
      <c r="A341">
        <v>2048</v>
      </c>
      <c r="B341" s="6">
        <v>54302</v>
      </c>
      <c r="C341" s="6">
        <v>54331</v>
      </c>
      <c r="D341" s="30">
        <v>54302</v>
      </c>
      <c r="F341">
        <v>11.277764629259437</v>
      </c>
      <c r="H341">
        <v>256.65241859520432</v>
      </c>
      <c r="I341">
        <v>49.521756355847366</v>
      </c>
    </row>
    <row r="342" spans="1:9" x14ac:dyDescent="0.25">
      <c r="A342">
        <v>2048</v>
      </c>
      <c r="B342" s="6">
        <v>54332</v>
      </c>
      <c r="C342" s="6">
        <v>54362</v>
      </c>
      <c r="D342" s="30">
        <v>54332</v>
      </c>
      <c r="F342">
        <v>11.341734984384154</v>
      </c>
      <c r="H342">
        <v>86.486948205445415</v>
      </c>
      <c r="I342">
        <v>32.863339769807972</v>
      </c>
    </row>
    <row r="343" spans="1:9" x14ac:dyDescent="0.25">
      <c r="A343">
        <v>2048</v>
      </c>
      <c r="B343" s="6">
        <v>54363</v>
      </c>
      <c r="C343" s="6">
        <v>54392</v>
      </c>
      <c r="D343" s="30">
        <v>54363</v>
      </c>
      <c r="F343">
        <v>11.700660930598708</v>
      </c>
      <c r="H343">
        <v>72.141450082242727</v>
      </c>
      <c r="I343">
        <v>33.4263320629464</v>
      </c>
    </row>
    <row r="344" spans="1:9" x14ac:dyDescent="0.25">
      <c r="A344">
        <v>2048</v>
      </c>
      <c r="B344" s="6">
        <v>54393</v>
      </c>
      <c r="C344" s="6">
        <v>54423</v>
      </c>
      <c r="D344" s="30">
        <v>54393</v>
      </c>
      <c r="F344">
        <v>11.935268045833723</v>
      </c>
      <c r="H344">
        <v>93.235294678386978</v>
      </c>
      <c r="I344">
        <v>68.927732860986509</v>
      </c>
    </row>
    <row r="345" spans="1:9" x14ac:dyDescent="0.25">
      <c r="A345">
        <v>2049</v>
      </c>
      <c r="B345" s="6">
        <v>54424</v>
      </c>
      <c r="C345" s="6">
        <v>54454</v>
      </c>
      <c r="D345" s="30">
        <v>54424</v>
      </c>
      <c r="F345">
        <v>12.344096299575046</v>
      </c>
      <c r="H345">
        <v>62.291156250973515</v>
      </c>
      <c r="I345">
        <v>44.786941607930075</v>
      </c>
    </row>
    <row r="346" spans="1:9" x14ac:dyDescent="0.25">
      <c r="A346">
        <v>2049</v>
      </c>
      <c r="B346" s="6">
        <v>54455</v>
      </c>
      <c r="C346" s="6">
        <v>54482</v>
      </c>
      <c r="D346" s="30">
        <v>54455</v>
      </c>
      <c r="F346">
        <v>12.051473660284223</v>
      </c>
      <c r="H346">
        <v>136.71426704892804</v>
      </c>
      <c r="I346">
        <v>71.277566835016586</v>
      </c>
    </row>
    <row r="347" spans="1:9" x14ac:dyDescent="0.25">
      <c r="A347">
        <v>2049</v>
      </c>
      <c r="B347" s="6">
        <v>54483</v>
      </c>
      <c r="C347" s="6">
        <v>54513</v>
      </c>
      <c r="D347" s="30">
        <v>54483</v>
      </c>
      <c r="F347">
        <v>11.703265841115943</v>
      </c>
      <c r="H347">
        <v>22.94455386655401</v>
      </c>
      <c r="I347">
        <v>17.096023766109692</v>
      </c>
    </row>
    <row r="348" spans="1:9" x14ac:dyDescent="0.25">
      <c r="A348">
        <v>2049</v>
      </c>
      <c r="B348" s="6">
        <v>54514</v>
      </c>
      <c r="C348" s="6">
        <v>54543</v>
      </c>
      <c r="D348" s="30">
        <v>54514</v>
      </c>
      <c r="F348">
        <v>11.287962907195721</v>
      </c>
      <c r="H348">
        <v>21.557704192544382</v>
      </c>
      <c r="I348">
        <v>14.406934395273691</v>
      </c>
    </row>
    <row r="349" spans="1:9" x14ac:dyDescent="0.25">
      <c r="A349">
        <v>2049</v>
      </c>
      <c r="B349" s="6">
        <v>54544</v>
      </c>
      <c r="C349" s="6">
        <v>54574</v>
      </c>
      <c r="D349" s="30">
        <v>54544</v>
      </c>
      <c r="F349">
        <v>11.371223219146627</v>
      </c>
      <c r="H349">
        <v>37.169504965197326</v>
      </c>
      <c r="I349">
        <v>4.6436977965915913</v>
      </c>
    </row>
    <row r="350" spans="1:9" x14ac:dyDescent="0.25">
      <c r="A350">
        <v>2049</v>
      </c>
      <c r="B350" s="6">
        <v>54575</v>
      </c>
      <c r="C350" s="6">
        <v>54604</v>
      </c>
      <c r="D350" s="30">
        <v>54575</v>
      </c>
      <c r="F350">
        <v>11.45641526841915</v>
      </c>
      <c r="H350">
        <v>57.189028197999022</v>
      </c>
      <c r="I350">
        <v>11.933374579593734</v>
      </c>
    </row>
    <row r="351" spans="1:9" x14ac:dyDescent="0.25">
      <c r="A351">
        <v>2049</v>
      </c>
      <c r="B351" s="6">
        <v>54605</v>
      </c>
      <c r="C351" s="6">
        <v>54635</v>
      </c>
      <c r="D351" s="30">
        <v>54605</v>
      </c>
      <c r="F351">
        <v>11.800934629843038</v>
      </c>
      <c r="H351">
        <v>237.67432280817758</v>
      </c>
      <c r="I351">
        <v>53.393607435855934</v>
      </c>
    </row>
    <row r="352" spans="1:9" x14ac:dyDescent="0.25">
      <c r="A352">
        <v>2049</v>
      </c>
      <c r="B352" s="6">
        <v>54636</v>
      </c>
      <c r="C352" s="6">
        <v>54666</v>
      </c>
      <c r="D352" s="30">
        <v>54636</v>
      </c>
      <c r="F352">
        <v>11.867338100272976</v>
      </c>
      <c r="H352">
        <v>340.6152134774772</v>
      </c>
      <c r="I352">
        <v>62.736924722590409</v>
      </c>
    </row>
    <row r="353" spans="1:9" x14ac:dyDescent="0.25">
      <c r="A353">
        <v>2049</v>
      </c>
      <c r="B353" s="6">
        <v>54667</v>
      </c>
      <c r="C353" s="6">
        <v>54696</v>
      </c>
      <c r="D353" s="30">
        <v>54667</v>
      </c>
      <c r="F353">
        <v>11.836547293033034</v>
      </c>
      <c r="H353">
        <v>318.50404851318569</v>
      </c>
      <c r="I353">
        <v>55.515174599189926</v>
      </c>
    </row>
    <row r="354" spans="1:9" x14ac:dyDescent="0.25">
      <c r="A354">
        <v>2049</v>
      </c>
      <c r="B354" s="6">
        <v>54697</v>
      </c>
      <c r="C354" s="6">
        <v>54727</v>
      </c>
      <c r="D354" s="30">
        <v>54697</v>
      </c>
      <c r="F354">
        <v>11.899382103381933</v>
      </c>
      <c r="H354">
        <v>73.664716868868354</v>
      </c>
      <c r="I354">
        <v>37.850941375157433</v>
      </c>
    </row>
    <row r="355" spans="1:9" x14ac:dyDescent="0.25">
      <c r="A355">
        <v>2049</v>
      </c>
      <c r="B355" s="6">
        <v>54728</v>
      </c>
      <c r="C355" s="6">
        <v>54757</v>
      </c>
      <c r="D355" s="30">
        <v>54728</v>
      </c>
      <c r="F355">
        <v>12.338612748718829</v>
      </c>
      <c r="H355">
        <v>63.10368911511889</v>
      </c>
      <c r="I355">
        <v>39.538059839619784</v>
      </c>
    </row>
    <row r="356" spans="1:9" x14ac:dyDescent="0.25">
      <c r="A356">
        <v>2049</v>
      </c>
      <c r="B356" s="6">
        <v>54758</v>
      </c>
      <c r="C356" s="6">
        <v>54788</v>
      </c>
      <c r="D356" s="30">
        <v>54758</v>
      </c>
      <c r="F356">
        <v>12.52310395804315</v>
      </c>
      <c r="H356">
        <v>84.833144592770935</v>
      </c>
      <c r="I356">
        <v>68.842808583973124</v>
      </c>
    </row>
    <row r="357" spans="1:9" x14ac:dyDescent="0.25">
      <c r="A357">
        <v>2050</v>
      </c>
      <c r="B357" s="6">
        <v>54789</v>
      </c>
      <c r="C357" s="6">
        <v>54819</v>
      </c>
      <c r="D357" s="30">
        <v>54789</v>
      </c>
      <c r="F357">
        <v>12.958074808117058</v>
      </c>
      <c r="H357">
        <v>63.661561688494928</v>
      </c>
      <c r="I357">
        <v>45.772254323304537</v>
      </c>
    </row>
    <row r="358" spans="1:9" x14ac:dyDescent="0.25">
      <c r="A358">
        <v>2050</v>
      </c>
      <c r="B358" s="6">
        <v>54820</v>
      </c>
      <c r="C358" s="6">
        <v>54847</v>
      </c>
      <c r="D358" s="30">
        <v>54820</v>
      </c>
      <c r="F358">
        <v>12.673448198639219</v>
      </c>
      <c r="H358">
        <v>139.72198092400444</v>
      </c>
      <c r="I358">
        <v>72.845673305386953</v>
      </c>
    </row>
    <row r="359" spans="1:9" x14ac:dyDescent="0.25">
      <c r="A359">
        <v>2050</v>
      </c>
      <c r="B359" s="6">
        <v>54848</v>
      </c>
      <c r="C359" s="6">
        <v>54878</v>
      </c>
      <c r="D359" s="30">
        <v>54848</v>
      </c>
      <c r="F359">
        <v>12.310651809369991</v>
      </c>
      <c r="H359">
        <v>23.449334051618198</v>
      </c>
      <c r="I359">
        <v>17.472136288964105</v>
      </c>
    </row>
    <row r="360" spans="1:9" x14ac:dyDescent="0.25">
      <c r="A360">
        <v>2050</v>
      </c>
      <c r="B360" s="6">
        <v>54879</v>
      </c>
      <c r="C360" s="6">
        <v>54908</v>
      </c>
      <c r="D360" s="30">
        <v>54879</v>
      </c>
      <c r="F360">
        <v>11.948539324370641</v>
      </c>
      <c r="H360">
        <v>22.031973684780358</v>
      </c>
      <c r="I360">
        <v>14.723886951969714</v>
      </c>
    </row>
    <row r="361" spans="1:9" x14ac:dyDescent="0.25">
      <c r="A361">
        <v>2050</v>
      </c>
      <c r="B361" s="6">
        <v>54909</v>
      </c>
      <c r="C361" s="6">
        <v>54939</v>
      </c>
      <c r="D361" s="30">
        <v>54909</v>
      </c>
      <c r="F361">
        <v>12.023526797160839</v>
      </c>
      <c r="H361">
        <v>37.987234074431676</v>
      </c>
      <c r="I361">
        <v>4.7458591481166073</v>
      </c>
    </row>
    <row r="362" spans="1:9" x14ac:dyDescent="0.25">
      <c r="A362">
        <v>2050</v>
      </c>
      <c r="B362" s="6">
        <v>54940</v>
      </c>
      <c r="C362" s="6">
        <v>54969</v>
      </c>
      <c r="D362" s="30">
        <v>54940</v>
      </c>
      <c r="F362">
        <v>12.116480387295047</v>
      </c>
      <c r="H362">
        <v>58.447186818354993</v>
      </c>
      <c r="I362">
        <v>12.195908820344798</v>
      </c>
    </row>
    <row r="363" spans="1:9" x14ac:dyDescent="0.25">
      <c r="A363">
        <v>2050</v>
      </c>
      <c r="B363" s="6">
        <v>54970</v>
      </c>
      <c r="C363" s="6">
        <v>55000</v>
      </c>
      <c r="D363" s="30">
        <v>54970</v>
      </c>
      <c r="F363">
        <v>12.449389681716216</v>
      </c>
      <c r="H363">
        <v>246.13070771645863</v>
      </c>
      <c r="I363">
        <v>54.550189046721641</v>
      </c>
    </row>
    <row r="364" spans="1:9" x14ac:dyDescent="0.25">
      <c r="A364">
        <v>2050</v>
      </c>
      <c r="B364" s="6">
        <v>55001</v>
      </c>
      <c r="C364" s="6">
        <v>55031</v>
      </c>
      <c r="D364" s="30">
        <v>55001</v>
      </c>
      <c r="F364">
        <v>12.534717021859279</v>
      </c>
      <c r="H364">
        <v>347.33158555770427</v>
      </c>
      <c r="I364">
        <v>64.201294977565055</v>
      </c>
    </row>
    <row r="365" spans="1:9" x14ac:dyDescent="0.25">
      <c r="A365">
        <v>2050</v>
      </c>
      <c r="B365" s="6">
        <v>55032</v>
      </c>
      <c r="C365" s="6">
        <v>55061</v>
      </c>
      <c r="D365" s="30">
        <v>55032</v>
      </c>
      <c r="F365">
        <v>12.539929041952318</v>
      </c>
      <c r="H365">
        <v>325.5111375804758</v>
      </c>
      <c r="I365">
        <v>56.736508440372106</v>
      </c>
    </row>
    <row r="366" spans="1:9" x14ac:dyDescent="0.25">
      <c r="A366">
        <v>2050</v>
      </c>
      <c r="B366" s="6">
        <v>55062</v>
      </c>
      <c r="C366" s="6">
        <v>55092</v>
      </c>
      <c r="D366" s="30">
        <v>55062</v>
      </c>
      <c r="F366">
        <v>12.598504725284574</v>
      </c>
      <c r="H366">
        <v>75.28534063998346</v>
      </c>
      <c r="I366">
        <v>38.683662085410894</v>
      </c>
    </row>
    <row r="367" spans="1:9" x14ac:dyDescent="0.25">
      <c r="A367">
        <v>2050</v>
      </c>
      <c r="B367" s="6">
        <v>55093</v>
      </c>
      <c r="C367" s="6">
        <v>55122</v>
      </c>
      <c r="D367" s="30">
        <v>55093</v>
      </c>
      <c r="F367">
        <v>13.048725123451485</v>
      </c>
      <c r="H367">
        <v>64.491970275651511</v>
      </c>
      <c r="I367">
        <v>40.407897156091423</v>
      </c>
    </row>
    <row r="368" spans="1:9" x14ac:dyDescent="0.25">
      <c r="A368">
        <v>2050</v>
      </c>
      <c r="B368" s="6">
        <v>55123</v>
      </c>
      <c r="C368" s="6">
        <v>55153</v>
      </c>
      <c r="D368" s="30">
        <v>55123</v>
      </c>
      <c r="F368">
        <v>13.20774195303618</v>
      </c>
      <c r="H368">
        <v>86.699473773811889</v>
      </c>
      <c r="I368">
        <v>70.357350372820534</v>
      </c>
    </row>
    <row r="369" spans="1:9" x14ac:dyDescent="0.25">
      <c r="A369">
        <v>2051</v>
      </c>
      <c r="B369" s="6">
        <v>55154</v>
      </c>
      <c r="C369" s="6">
        <v>55184</v>
      </c>
      <c r="D369" s="30">
        <v>55154</v>
      </c>
      <c r="F369">
        <v>13.243152453895632</v>
      </c>
      <c r="H369">
        <v>65.062116045641829</v>
      </c>
      <c r="I369">
        <v>46.779243918417237</v>
      </c>
    </row>
    <row r="370" spans="1:9" x14ac:dyDescent="0.25">
      <c r="A370">
        <v>2051</v>
      </c>
      <c r="B370" s="6">
        <v>55185</v>
      </c>
      <c r="C370" s="6">
        <v>55212</v>
      </c>
      <c r="D370" s="30">
        <v>55185</v>
      </c>
      <c r="F370">
        <v>12.952264059009282</v>
      </c>
      <c r="H370">
        <v>142.79586450433254</v>
      </c>
      <c r="I370">
        <v>74.448278118105478</v>
      </c>
    </row>
    <row r="371" spans="1:9" x14ac:dyDescent="0.25">
      <c r="A371">
        <v>2051</v>
      </c>
      <c r="B371" s="6">
        <v>55213</v>
      </c>
      <c r="C371" s="6">
        <v>55243</v>
      </c>
      <c r="D371" s="30">
        <v>55213</v>
      </c>
      <c r="F371">
        <v>12.581486149176131</v>
      </c>
      <c r="H371">
        <v>23.965219400753796</v>
      </c>
      <c r="I371">
        <v>17.856523287321313</v>
      </c>
    </row>
    <row r="372" spans="1:9" x14ac:dyDescent="0.25">
      <c r="A372">
        <v>2051</v>
      </c>
      <c r="B372" s="6">
        <v>55244</v>
      </c>
      <c r="C372" s="6">
        <v>55273</v>
      </c>
      <c r="D372" s="30">
        <v>55244</v>
      </c>
      <c r="F372">
        <v>12.211407189506795</v>
      </c>
      <c r="H372">
        <v>22.620342717163403</v>
      </c>
      <c r="I372">
        <v>15.187462927807692</v>
      </c>
    </row>
    <row r="373" spans="1:9" x14ac:dyDescent="0.25">
      <c r="A373">
        <v>2051</v>
      </c>
      <c r="B373" s="6">
        <v>55274</v>
      </c>
      <c r="C373" s="6">
        <v>55304</v>
      </c>
      <c r="D373" s="30">
        <v>55274</v>
      </c>
      <c r="F373">
        <v>12.288044386698378</v>
      </c>
      <c r="H373">
        <v>38.69901533751019</v>
      </c>
      <c r="I373">
        <v>4.8402484784755213</v>
      </c>
    </row>
    <row r="374" spans="1:9" x14ac:dyDescent="0.25">
      <c r="A374">
        <v>2051</v>
      </c>
      <c r="B374" s="6">
        <v>55305</v>
      </c>
      <c r="C374" s="6">
        <v>55334</v>
      </c>
      <c r="D374" s="30">
        <v>55305</v>
      </c>
      <c r="F374">
        <v>12.383042955815537</v>
      </c>
      <c r="H374">
        <v>59.733024928358809</v>
      </c>
      <c r="I374">
        <v>12.464218814392382</v>
      </c>
    </row>
    <row r="375" spans="1:9" x14ac:dyDescent="0.25">
      <c r="A375">
        <v>2051</v>
      </c>
      <c r="B375" s="6">
        <v>55335</v>
      </c>
      <c r="C375" s="6">
        <v>55365</v>
      </c>
      <c r="D375" s="30">
        <v>55335</v>
      </c>
      <c r="F375">
        <v>12.723276254713973</v>
      </c>
      <c r="H375">
        <v>251.54558328622065</v>
      </c>
      <c r="I375">
        <v>55.750293205749522</v>
      </c>
    </row>
    <row r="376" spans="1:9" x14ac:dyDescent="0.25">
      <c r="A376">
        <v>2051</v>
      </c>
      <c r="B376" s="6">
        <v>55366</v>
      </c>
      <c r="C376" s="6">
        <v>55396</v>
      </c>
      <c r="D376" s="30">
        <v>55366</v>
      </c>
      <c r="F376">
        <v>12.810480796340185</v>
      </c>
      <c r="H376">
        <v>354.97288043997378</v>
      </c>
      <c r="I376">
        <v>65.613723467071495</v>
      </c>
    </row>
    <row r="377" spans="1:9" x14ac:dyDescent="0.25">
      <c r="A377">
        <v>2051</v>
      </c>
      <c r="B377" s="6">
        <v>55397</v>
      </c>
      <c r="C377" s="6">
        <v>55426</v>
      </c>
      <c r="D377" s="30">
        <v>55397</v>
      </c>
      <c r="F377">
        <v>12.81580748087527</v>
      </c>
      <c r="H377">
        <v>332.67238260724628</v>
      </c>
      <c r="I377">
        <v>57.984711626060296</v>
      </c>
    </row>
    <row r="378" spans="1:9" x14ac:dyDescent="0.25">
      <c r="A378">
        <v>2051</v>
      </c>
      <c r="B378" s="6">
        <v>55427</v>
      </c>
      <c r="C378" s="6">
        <v>55457</v>
      </c>
      <c r="D378" s="30">
        <v>55427</v>
      </c>
      <c r="F378">
        <v>12.875671829240835</v>
      </c>
      <c r="H378">
        <v>76.941618134063077</v>
      </c>
      <c r="I378">
        <v>39.53470265128994</v>
      </c>
    </row>
    <row r="379" spans="1:9" x14ac:dyDescent="0.25">
      <c r="A379">
        <v>2051</v>
      </c>
      <c r="B379" s="6">
        <v>55458</v>
      </c>
      <c r="C379" s="6">
        <v>55487</v>
      </c>
      <c r="D379" s="30">
        <v>55458</v>
      </c>
      <c r="F379">
        <v>13.335797076167418</v>
      </c>
      <c r="H379">
        <v>65.91079362171584</v>
      </c>
      <c r="I379">
        <v>41.296870893525437</v>
      </c>
    </row>
    <row r="380" spans="1:9" x14ac:dyDescent="0.25">
      <c r="A380">
        <v>2051</v>
      </c>
      <c r="B380" s="6">
        <v>55488</v>
      </c>
      <c r="C380" s="6">
        <v>55518</v>
      </c>
      <c r="D380" s="30">
        <v>55488</v>
      </c>
      <c r="F380">
        <v>13.498312276002977</v>
      </c>
      <c r="H380">
        <v>88.71955153178574</v>
      </c>
      <c r="I380">
        <v>72.020621517299773</v>
      </c>
    </row>
    <row r="381" spans="1:9" x14ac:dyDescent="0.25">
      <c r="A381">
        <v>2052</v>
      </c>
      <c r="B381" s="6">
        <v>55519</v>
      </c>
      <c r="C381" s="6">
        <v>55549</v>
      </c>
      <c r="D381" s="30">
        <v>55519</v>
      </c>
      <c r="F381">
        <v>13.534501807881337</v>
      </c>
      <c r="H381">
        <v>65.986598463868091</v>
      </c>
      <c r="I381">
        <v>47.985019822257776</v>
      </c>
    </row>
    <row r="382" spans="1:9" x14ac:dyDescent="0.25">
      <c r="A382">
        <v>2052</v>
      </c>
      <c r="B382" s="6">
        <v>55550</v>
      </c>
      <c r="C382" s="6">
        <v>55578</v>
      </c>
      <c r="D382" s="30">
        <v>55550</v>
      </c>
      <c r="F382">
        <v>13.237213868307489</v>
      </c>
      <c r="H382">
        <v>145.97881284173906</v>
      </c>
      <c r="I382">
        <v>76.149423525226226</v>
      </c>
    </row>
    <row r="383" spans="1:9" x14ac:dyDescent="0.25">
      <c r="A383">
        <v>2052</v>
      </c>
      <c r="B383" s="6">
        <v>55579</v>
      </c>
      <c r="C383" s="6">
        <v>55609</v>
      </c>
      <c r="D383" s="30">
        <v>55579</v>
      </c>
      <c r="F383">
        <v>12.858278844458008</v>
      </c>
      <c r="H383">
        <v>24.607096474036958</v>
      </c>
      <c r="I383">
        <v>18.270007178668809</v>
      </c>
    </row>
    <row r="384" spans="1:9" x14ac:dyDescent="0.25">
      <c r="B384" s="6"/>
      <c r="C384" s="6"/>
      <c r="D384" s="30"/>
    </row>
    <row r="385" spans="1:9" x14ac:dyDescent="0.25">
      <c r="B385" s="6"/>
      <c r="C385" s="6"/>
      <c r="D385" s="30"/>
    </row>
    <row r="386" spans="1:9" x14ac:dyDescent="0.25">
      <c r="B386" s="6"/>
      <c r="C386" s="6"/>
      <c r="D386" s="30"/>
    </row>
    <row r="387" spans="1:9" x14ac:dyDescent="0.25">
      <c r="A387">
        <v>2023</v>
      </c>
      <c r="B387" s="6"/>
      <c r="C387" s="6"/>
      <c r="D387" s="30"/>
      <c r="F387" s="1">
        <f>SUMIF($A$9:$A$383,$A387,F$9:F$383)/12</f>
        <v>5.4362500000000002</v>
      </c>
      <c r="G387" s="1"/>
      <c r="H387" s="1">
        <f t="shared" ref="H387:I402" si="0">SUMIF($A$9:$A$383,$A387,H$9:H$383)/12</f>
        <v>92.026761647623132</v>
      </c>
      <c r="I387" s="1">
        <f t="shared" si="0"/>
        <v>88.635251053685309</v>
      </c>
    </row>
    <row r="388" spans="1:9" x14ac:dyDescent="0.25">
      <c r="A388">
        <f>A387+1</f>
        <v>2024</v>
      </c>
      <c r="B388" s="6"/>
      <c r="C388" s="6"/>
      <c r="D388" s="30"/>
      <c r="F388" s="1">
        <f t="shared" ref="F388:F405" si="1">SUMIF($A$9:$A$383,$A388,F$9:F$383)/12</f>
        <v>4.7397499999999999</v>
      </c>
      <c r="G388" s="1"/>
      <c r="H388" s="1">
        <f t="shared" si="0"/>
        <v>75.40282659202127</v>
      </c>
      <c r="I388" s="1">
        <f t="shared" si="0"/>
        <v>75.710621908660457</v>
      </c>
    </row>
    <row r="389" spans="1:9" x14ac:dyDescent="0.25">
      <c r="A389">
        <f t="shared" ref="A389:A406" si="2">A388+1</f>
        <v>2025</v>
      </c>
      <c r="B389" s="6"/>
      <c r="C389" s="6"/>
      <c r="D389" s="30"/>
      <c r="F389" s="1">
        <f t="shared" si="1"/>
        <v>4.9747645624524743</v>
      </c>
      <c r="G389" s="1"/>
      <c r="H389" s="1">
        <f t="shared" si="0"/>
        <v>83.527064827506749</v>
      </c>
      <c r="I389" s="1">
        <f t="shared" si="0"/>
        <v>73.323616283939302</v>
      </c>
    </row>
    <row r="390" spans="1:9" x14ac:dyDescent="0.25">
      <c r="A390">
        <f t="shared" si="2"/>
        <v>2026</v>
      </c>
      <c r="B390" s="6"/>
      <c r="C390" s="6"/>
      <c r="D390" s="30"/>
      <c r="F390" s="1">
        <f t="shared" si="1"/>
        <v>5.0881481288322616</v>
      </c>
      <c r="G390" s="1"/>
      <c r="H390" s="1">
        <f t="shared" si="0"/>
        <v>75.246413549428851</v>
      </c>
      <c r="I390" s="1">
        <f t="shared" si="0"/>
        <v>69.069219164954873</v>
      </c>
    </row>
    <row r="391" spans="1:9" x14ac:dyDescent="0.25">
      <c r="A391">
        <f t="shared" si="2"/>
        <v>2027</v>
      </c>
      <c r="B391" s="6"/>
      <c r="C391" s="6"/>
      <c r="D391" s="30"/>
      <c r="F391" s="1">
        <f t="shared" si="1"/>
        <v>4.9939079815424146</v>
      </c>
      <c r="G391" s="1"/>
      <c r="H391" s="1">
        <f t="shared" si="0"/>
        <v>76.58376523785914</v>
      </c>
      <c r="I391" s="1">
        <f t="shared" si="0"/>
        <v>70.642060983436167</v>
      </c>
    </row>
    <row r="392" spans="1:9" x14ac:dyDescent="0.25">
      <c r="A392">
        <f t="shared" si="2"/>
        <v>2028</v>
      </c>
      <c r="B392" s="6"/>
      <c r="C392" s="6"/>
      <c r="D392" s="30"/>
      <c r="F392" s="1">
        <f t="shared" si="1"/>
        <v>5.0487252074797269</v>
      </c>
      <c r="G392" s="1"/>
      <c r="H392" s="1">
        <f t="shared" si="0"/>
        <v>72.215546006158334</v>
      </c>
      <c r="I392" s="1">
        <f t="shared" si="0"/>
        <v>66.774066349181766</v>
      </c>
    </row>
    <row r="393" spans="1:9" x14ac:dyDescent="0.25">
      <c r="A393">
        <f t="shared" si="2"/>
        <v>2029</v>
      </c>
      <c r="B393" s="6"/>
      <c r="C393" s="6"/>
      <c r="D393" s="30"/>
      <c r="F393" s="1">
        <f t="shared" si="1"/>
        <v>5.1524074777299127</v>
      </c>
      <c r="G393" s="1"/>
      <c r="H393" s="1">
        <f t="shared" si="0"/>
        <v>72.965135335332931</v>
      </c>
      <c r="I393" s="1">
        <f t="shared" si="0"/>
        <v>63.369647070629405</v>
      </c>
    </row>
    <row r="394" spans="1:9" x14ac:dyDescent="0.25">
      <c r="A394">
        <f t="shared" si="2"/>
        <v>2030</v>
      </c>
      <c r="B394" s="6"/>
      <c r="C394" s="6"/>
      <c r="D394" s="30"/>
      <c r="F394" s="1">
        <f t="shared" si="1"/>
        <v>5.3665495242576808</v>
      </c>
      <c r="G394" s="1"/>
      <c r="H394" s="1">
        <f t="shared" si="0"/>
        <v>68.181291951281125</v>
      </c>
      <c r="I394" s="1">
        <f t="shared" si="0"/>
        <v>58.949532054260914</v>
      </c>
    </row>
    <row r="395" spans="1:9" x14ac:dyDescent="0.25">
      <c r="A395">
        <f t="shared" si="2"/>
        <v>2031</v>
      </c>
      <c r="B395" s="6"/>
      <c r="C395" s="6"/>
      <c r="D395" s="30"/>
      <c r="F395" s="1">
        <f t="shared" si="1"/>
        <v>5.4948670733643823</v>
      </c>
      <c r="G395" s="1"/>
      <c r="H395" s="1">
        <f t="shared" si="0"/>
        <v>68.142785067604379</v>
      </c>
      <c r="I395" s="1">
        <f t="shared" si="0"/>
        <v>56.606883673037714</v>
      </c>
    </row>
    <row r="396" spans="1:9" x14ac:dyDescent="0.25">
      <c r="A396">
        <f t="shared" si="2"/>
        <v>2032</v>
      </c>
      <c r="B396" s="6"/>
      <c r="C396" s="6"/>
      <c r="D396" s="30"/>
      <c r="F396" s="1">
        <f t="shared" si="1"/>
        <v>5.7442977305662026</v>
      </c>
      <c r="G396" s="1"/>
      <c r="H396" s="1">
        <f t="shared" si="0"/>
        <v>68.685201105821406</v>
      </c>
      <c r="I396" s="1">
        <f t="shared" si="0"/>
        <v>55.602832622314502</v>
      </c>
    </row>
    <row r="397" spans="1:9" x14ac:dyDescent="0.25">
      <c r="A397">
        <f t="shared" si="2"/>
        <v>2033</v>
      </c>
      <c r="B397" s="6"/>
      <c r="C397" s="6"/>
      <c r="D397" s="30"/>
      <c r="F397" s="1">
        <f t="shared" si="1"/>
        <v>6.0326091047130532</v>
      </c>
      <c r="G397" s="1"/>
      <c r="H397" s="1">
        <f t="shared" si="0"/>
        <v>69.287620367288369</v>
      </c>
      <c r="I397" s="1">
        <f t="shared" si="0"/>
        <v>53.287005130059576</v>
      </c>
    </row>
    <row r="398" spans="1:9" x14ac:dyDescent="0.25">
      <c r="A398">
        <f t="shared" si="2"/>
        <v>2034</v>
      </c>
      <c r="B398" s="6"/>
      <c r="C398" s="6"/>
      <c r="D398" s="30"/>
      <c r="F398" s="1">
        <f t="shared" si="1"/>
        <v>6.1173085579028017</v>
      </c>
      <c r="G398" s="1"/>
      <c r="H398" s="1">
        <f t="shared" si="0"/>
        <v>68.388024406206725</v>
      </c>
      <c r="I398" s="1">
        <f t="shared" si="0"/>
        <v>50.10211045024451</v>
      </c>
    </row>
    <row r="399" spans="1:9" x14ac:dyDescent="0.25">
      <c r="A399">
        <f t="shared" si="2"/>
        <v>2035</v>
      </c>
      <c r="B399" s="6"/>
      <c r="C399" s="6"/>
      <c r="D399" s="30"/>
      <c r="F399" s="1">
        <f t="shared" si="1"/>
        <v>6.2273552800405403</v>
      </c>
      <c r="G399" s="1"/>
      <c r="H399" s="1">
        <f t="shared" si="0"/>
        <v>73.974193819077854</v>
      </c>
      <c r="I399" s="1">
        <f t="shared" si="0"/>
        <v>52.842344289536413</v>
      </c>
    </row>
    <row r="400" spans="1:9" x14ac:dyDescent="0.25">
      <c r="A400">
        <f t="shared" si="2"/>
        <v>2036</v>
      </c>
      <c r="B400" s="6"/>
      <c r="C400" s="6"/>
      <c r="D400" s="30"/>
      <c r="F400" s="1">
        <f t="shared" si="1"/>
        <v>6.1859629073152496</v>
      </c>
      <c r="G400" s="1"/>
      <c r="H400" s="1">
        <f t="shared" si="0"/>
        <v>73.28369448218092</v>
      </c>
      <c r="I400" s="1">
        <f t="shared" si="0"/>
        <v>54.948390000278913</v>
      </c>
    </row>
    <row r="401" spans="1:9" x14ac:dyDescent="0.25">
      <c r="A401">
        <f t="shared" si="2"/>
        <v>2037</v>
      </c>
      <c r="B401" s="6"/>
      <c r="C401" s="6"/>
      <c r="D401" s="30"/>
      <c r="F401" s="1">
        <f t="shared" si="1"/>
        <v>6.4745221042921841</v>
      </c>
      <c r="G401" s="1"/>
      <c r="H401" s="1">
        <f t="shared" si="0"/>
        <v>79.381380197091957</v>
      </c>
      <c r="I401" s="1">
        <f t="shared" si="0"/>
        <v>57.711044971151573</v>
      </c>
    </row>
    <row r="402" spans="1:9" x14ac:dyDescent="0.25">
      <c r="A402">
        <f t="shared" si="2"/>
        <v>2038</v>
      </c>
      <c r="B402" s="6"/>
      <c r="C402" s="6"/>
      <c r="D402" s="30"/>
      <c r="F402" s="1">
        <f t="shared" si="1"/>
        <v>6.8057217249418231</v>
      </c>
      <c r="G402" s="1"/>
      <c r="H402" s="1">
        <f t="shared" si="0"/>
        <v>78.87743618704117</v>
      </c>
      <c r="I402" s="1">
        <f t="shared" si="0"/>
        <v>59.558951348877919</v>
      </c>
    </row>
    <row r="403" spans="1:9" x14ac:dyDescent="0.25">
      <c r="A403">
        <f t="shared" si="2"/>
        <v>2039</v>
      </c>
      <c r="B403" s="6"/>
      <c r="C403" s="6"/>
      <c r="D403" s="30"/>
      <c r="F403" s="1">
        <f t="shared" si="1"/>
        <v>7.1514713756963326</v>
      </c>
      <c r="G403" s="1"/>
      <c r="H403" s="1">
        <f t="shared" ref="H403:I405" si="3">SUMIF($A$9:$A$383,$A403,H$9:H$383)/12</f>
        <v>78.872660586855361</v>
      </c>
      <c r="I403" s="1">
        <f t="shared" si="3"/>
        <v>59.173191852459134</v>
      </c>
    </row>
    <row r="404" spans="1:9" x14ac:dyDescent="0.25">
      <c r="A404">
        <f t="shared" si="2"/>
        <v>2040</v>
      </c>
      <c r="B404" s="6"/>
      <c r="C404" s="6"/>
      <c r="D404" s="30"/>
      <c r="F404" s="1">
        <f t="shared" si="1"/>
        <v>7.3179623150813526</v>
      </c>
      <c r="G404" s="1"/>
      <c r="H404" s="1">
        <f t="shared" si="3"/>
        <v>80.871189771620536</v>
      </c>
      <c r="I404" s="1">
        <f t="shared" si="3"/>
        <v>59.334136212459924</v>
      </c>
    </row>
    <row r="405" spans="1:9" x14ac:dyDescent="0.25">
      <c r="A405">
        <f t="shared" si="2"/>
        <v>2041</v>
      </c>
      <c r="B405" s="6"/>
      <c r="C405" s="6"/>
      <c r="D405" s="30"/>
      <c r="F405" s="1">
        <f t="shared" si="1"/>
        <v>7.7095111193536807</v>
      </c>
      <c r="G405" s="1"/>
      <c r="H405" s="1">
        <f t="shared" si="3"/>
        <v>83.098470516246579</v>
      </c>
      <c r="I405" s="1">
        <f t="shared" si="3"/>
        <v>59.802485900903186</v>
      </c>
    </row>
    <row r="406" spans="1:9" x14ac:dyDescent="0.25">
      <c r="A406">
        <f t="shared" si="2"/>
        <v>2042</v>
      </c>
      <c r="F406" s="1">
        <f>SUMIF($A$9:$A$383,$A406,F$9:F$383)/12</f>
        <v>8.0686417794844942</v>
      </c>
      <c r="G406" s="1"/>
      <c r="H406" s="1">
        <f t="shared" ref="H406:I406" si="4">SUMIF($A$9:$A$383,$A406,H$9:H$383)/12</f>
        <v>86.824617207758379</v>
      </c>
      <c r="I406" s="1">
        <f t="shared" si="4"/>
        <v>59.987330377140616</v>
      </c>
    </row>
    <row r="407" spans="1:9" x14ac:dyDescent="0.25">
      <c r="B407" s="6"/>
      <c r="C407" s="6"/>
      <c r="D407" s="30"/>
    </row>
    <row r="408" spans="1:9" x14ac:dyDescent="0.25">
      <c r="B408" s="6"/>
      <c r="C408" s="6"/>
      <c r="D408" s="30"/>
    </row>
    <row r="409" spans="1:9" x14ac:dyDescent="0.25">
      <c r="B409" s="6"/>
      <c r="C409" s="6"/>
      <c r="D409" s="30"/>
    </row>
    <row r="410" spans="1:9" x14ac:dyDescent="0.25">
      <c r="B410" s="6"/>
      <c r="C410" s="6"/>
      <c r="D410" s="30"/>
    </row>
    <row r="411" spans="1:9" x14ac:dyDescent="0.25">
      <c r="B411" s="6"/>
      <c r="C411" s="6"/>
      <c r="D411" s="30"/>
    </row>
    <row r="412" spans="1:9" x14ac:dyDescent="0.25">
      <c r="B412" s="6"/>
      <c r="C412" s="6"/>
      <c r="D412" s="30"/>
    </row>
    <row r="413" spans="1:9" x14ac:dyDescent="0.25">
      <c r="B413" s="6"/>
      <c r="C413" s="6"/>
      <c r="D413" s="30"/>
    </row>
    <row r="414" spans="1:9" x14ac:dyDescent="0.25">
      <c r="B414" s="6"/>
      <c r="C414" s="6"/>
      <c r="D414" s="30"/>
    </row>
    <row r="415" spans="1:9" x14ac:dyDescent="0.25">
      <c r="B415" s="6"/>
      <c r="C415" s="6"/>
      <c r="D415" s="30"/>
    </row>
    <row r="416" spans="1:9" x14ac:dyDescent="0.25">
      <c r="B416" s="6"/>
      <c r="C416" s="6"/>
      <c r="D416" s="30"/>
    </row>
    <row r="417" spans="2:4" x14ac:dyDescent="0.25">
      <c r="B417" s="6"/>
      <c r="C417" s="6"/>
      <c r="D417" s="30"/>
    </row>
    <row r="418" spans="2:4" x14ac:dyDescent="0.25">
      <c r="B418" s="6"/>
      <c r="C418" s="6"/>
      <c r="D418" s="30"/>
    </row>
    <row r="419" spans="2:4" x14ac:dyDescent="0.25">
      <c r="B419" s="6"/>
      <c r="C419" s="6"/>
      <c r="D419" s="30"/>
    </row>
    <row r="420" spans="2:4" x14ac:dyDescent="0.25">
      <c r="B420" s="6"/>
      <c r="C420" s="6"/>
      <c r="D420" s="30"/>
    </row>
    <row r="421" spans="2:4" x14ac:dyDescent="0.25">
      <c r="B421" s="6"/>
      <c r="C421" s="6"/>
      <c r="D421" s="30"/>
    </row>
    <row r="422" spans="2:4" x14ac:dyDescent="0.25">
      <c r="B422" s="6"/>
      <c r="C422" s="6"/>
      <c r="D422" s="30"/>
    </row>
    <row r="423" spans="2:4" x14ac:dyDescent="0.25">
      <c r="B423" s="6"/>
      <c r="C423" s="6"/>
      <c r="D423" s="30"/>
    </row>
    <row r="424" spans="2:4" x14ac:dyDescent="0.25">
      <c r="B424" s="6"/>
      <c r="C424" s="6"/>
      <c r="D424" s="30"/>
    </row>
    <row r="425" spans="2:4" x14ac:dyDescent="0.25">
      <c r="B425" s="6"/>
      <c r="C425" s="6"/>
      <c r="D425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789A-9702-446C-95DB-B85E96316C7C}">
  <dimension ref="A1:L317"/>
  <sheetViews>
    <sheetView topLeftCell="A307" workbookViewId="0">
      <selection activeCell="A316" sqref="A316:I316"/>
    </sheetView>
  </sheetViews>
  <sheetFormatPr defaultRowHeight="15" x14ac:dyDescent="0.25"/>
  <cols>
    <col min="1" max="1" width="6.7109375" customWidth="1"/>
    <col min="2" max="2" width="12.42578125" customWidth="1"/>
    <col min="3" max="3" width="8.42578125" bestFit="1" customWidth="1"/>
    <col min="4" max="4" width="14.140625" bestFit="1" customWidth="1"/>
    <col min="6" max="6" width="10.42578125" bestFit="1" customWidth="1"/>
  </cols>
  <sheetData>
    <row r="1" spans="1:12" ht="37.5" x14ac:dyDescent="0.25">
      <c r="A1" s="9" t="s">
        <v>22</v>
      </c>
      <c r="B1" s="10"/>
      <c r="C1" s="10"/>
      <c r="D1" s="11" t="s">
        <v>23</v>
      </c>
      <c r="F1" s="36" t="s">
        <v>34</v>
      </c>
      <c r="H1" s="45" t="s">
        <v>13</v>
      </c>
      <c r="I1" s="45" t="s">
        <v>14</v>
      </c>
      <c r="K1" t="s">
        <v>27</v>
      </c>
      <c r="L1" t="s">
        <v>41</v>
      </c>
    </row>
    <row r="2" spans="1:12" x14ac:dyDescent="0.25">
      <c r="A2" s="12"/>
      <c r="B2" s="12"/>
      <c r="C2" s="12"/>
      <c r="D2" s="13" t="s">
        <v>25</v>
      </c>
      <c r="F2" s="37" t="s">
        <v>26</v>
      </c>
      <c r="L2">
        <f>[2]Prices!$BW$1</f>
        <v>0</v>
      </c>
    </row>
    <row r="3" spans="1:12" ht="26.25" x14ac:dyDescent="0.25">
      <c r="A3" s="14" t="s">
        <v>29</v>
      </c>
      <c r="B3" s="15">
        <v>44286</v>
      </c>
      <c r="C3" s="16" t="s">
        <v>42</v>
      </c>
      <c r="D3" s="13" t="s">
        <v>30</v>
      </c>
      <c r="F3" s="38" t="s">
        <v>31</v>
      </c>
      <c r="H3" s="46"/>
      <c r="I3" s="46"/>
    </row>
    <row r="4" spans="1:12" x14ac:dyDescent="0.25">
      <c r="B4" s="17" t="s">
        <v>40</v>
      </c>
      <c r="C4" s="18"/>
      <c r="D4" s="13" t="s">
        <v>32</v>
      </c>
      <c r="F4" s="39" t="s">
        <v>33</v>
      </c>
      <c r="H4" s="47"/>
      <c r="I4" s="8"/>
    </row>
    <row r="5" spans="1:12" x14ac:dyDescent="0.25">
      <c r="A5" s="19"/>
      <c r="B5" s="18"/>
      <c r="C5" s="18"/>
      <c r="D5" s="20">
        <v>38503</v>
      </c>
      <c r="F5" s="38"/>
      <c r="H5" s="47"/>
      <c r="I5" s="8"/>
    </row>
    <row r="6" spans="1:12" ht="23.25" x14ac:dyDescent="0.25">
      <c r="A6" s="21"/>
      <c r="B6" s="22"/>
      <c r="C6" s="23"/>
      <c r="D6" s="24"/>
      <c r="F6" s="40" t="s">
        <v>34</v>
      </c>
      <c r="H6" s="47"/>
      <c r="I6" s="8"/>
    </row>
    <row r="7" spans="1:12" x14ac:dyDescent="0.25">
      <c r="A7" s="12"/>
      <c r="B7" s="25"/>
      <c r="C7" s="26"/>
      <c r="D7" s="25"/>
      <c r="F7" s="41" t="s">
        <v>35</v>
      </c>
      <c r="H7" s="54" t="s">
        <v>13</v>
      </c>
      <c r="I7" s="54" t="s">
        <v>14</v>
      </c>
    </row>
    <row r="8" spans="1:12" x14ac:dyDescent="0.25">
      <c r="A8" s="12"/>
      <c r="B8" s="25" t="s">
        <v>36</v>
      </c>
      <c r="C8" s="25" t="s">
        <v>37</v>
      </c>
      <c r="D8" s="27" t="s">
        <v>38</v>
      </c>
      <c r="F8" s="38" t="s">
        <v>39</v>
      </c>
      <c r="H8" s="48" t="s">
        <v>39</v>
      </c>
      <c r="I8" s="48" t="s">
        <v>39</v>
      </c>
    </row>
    <row r="9" spans="1:12" x14ac:dyDescent="0.25">
      <c r="A9" s="12">
        <f>YEAR(B9)</f>
        <v>2019</v>
      </c>
      <c r="B9" s="28">
        <v>43466</v>
      </c>
      <c r="C9" s="28">
        <v>43496</v>
      </c>
      <c r="D9" s="29">
        <v>43466</v>
      </c>
      <c r="F9" s="42">
        <v>3.0735483870967752</v>
      </c>
      <c r="H9" s="49">
        <v>29.254408602150537</v>
      </c>
      <c r="I9" s="49">
        <v>31.407311827956992</v>
      </c>
    </row>
    <row r="10" spans="1:12" x14ac:dyDescent="0.25">
      <c r="A10" s="12">
        <f t="shared" ref="A10:A73" si="0">YEAR(B10)</f>
        <v>2019</v>
      </c>
      <c r="B10" s="28">
        <v>43497</v>
      </c>
      <c r="C10" s="28">
        <v>43524</v>
      </c>
      <c r="D10" s="29">
        <v>43497</v>
      </c>
      <c r="F10" s="42">
        <v>2.6707142857142854</v>
      </c>
      <c r="H10" s="49">
        <v>59.736309523809524</v>
      </c>
      <c r="I10" s="49">
        <v>86.706547619047612</v>
      </c>
    </row>
    <row r="11" spans="1:12" x14ac:dyDescent="0.25">
      <c r="A11" s="12">
        <f t="shared" si="0"/>
        <v>2019</v>
      </c>
      <c r="B11" s="28">
        <v>43525</v>
      </c>
      <c r="C11" s="28">
        <v>43555</v>
      </c>
      <c r="D11" s="29">
        <v>43525</v>
      </c>
      <c r="F11" s="42">
        <v>2.9120689655172414</v>
      </c>
      <c r="H11" s="49">
        <v>27.104929586711741</v>
      </c>
      <c r="I11" s="49">
        <v>96.60675934740506</v>
      </c>
    </row>
    <row r="12" spans="1:12" x14ac:dyDescent="0.25">
      <c r="A12" s="12">
        <f t="shared" si="0"/>
        <v>2019</v>
      </c>
      <c r="B12" s="28">
        <v>43556</v>
      </c>
      <c r="C12" s="28">
        <v>43585</v>
      </c>
      <c r="D12" s="29">
        <v>43556</v>
      </c>
      <c r="F12" s="42">
        <v>2.5998333333333332</v>
      </c>
      <c r="H12" s="49">
        <v>18.181111111111115</v>
      </c>
      <c r="I12" s="49">
        <v>16.415888888888887</v>
      </c>
    </row>
    <row r="13" spans="1:12" x14ac:dyDescent="0.25">
      <c r="A13" s="12">
        <f t="shared" si="0"/>
        <v>2019</v>
      </c>
      <c r="B13" s="28">
        <v>43586</v>
      </c>
      <c r="C13" s="28">
        <v>43616</v>
      </c>
      <c r="D13" s="29">
        <v>43586</v>
      </c>
      <c r="F13" s="42">
        <v>2.5901612903225804</v>
      </c>
      <c r="H13" s="49">
        <v>11.749677419354843</v>
      </c>
      <c r="I13" s="49">
        <v>12.007849462365591</v>
      </c>
    </row>
    <row r="14" spans="1:12" x14ac:dyDescent="0.25">
      <c r="A14" s="12">
        <f t="shared" si="0"/>
        <v>2019</v>
      </c>
      <c r="B14" s="28">
        <v>43617</v>
      </c>
      <c r="C14" s="28">
        <v>43646</v>
      </c>
      <c r="D14" s="29">
        <v>43617</v>
      </c>
      <c r="F14" s="42">
        <v>2.3398214285714292</v>
      </c>
      <c r="H14" s="49">
        <v>19.616777777777774</v>
      </c>
      <c r="I14" s="49">
        <v>16.808</v>
      </c>
    </row>
    <row r="15" spans="1:12" x14ac:dyDescent="0.25">
      <c r="A15" s="12">
        <f t="shared" si="0"/>
        <v>2019</v>
      </c>
      <c r="B15" s="28">
        <v>43647</v>
      </c>
      <c r="C15" s="28">
        <v>43677</v>
      </c>
      <c r="D15" s="29">
        <v>43647</v>
      </c>
      <c r="F15" s="42">
        <v>2.3017741935483866</v>
      </c>
      <c r="H15" s="49">
        <v>33.661290322580641</v>
      </c>
      <c r="I15" s="49">
        <v>27.233655913978495</v>
      </c>
    </row>
    <row r="16" spans="1:12" x14ac:dyDescent="0.25">
      <c r="A16" s="12">
        <f t="shared" si="0"/>
        <v>2019</v>
      </c>
      <c r="B16" s="28">
        <v>43678</v>
      </c>
      <c r="C16" s="28">
        <v>43708</v>
      </c>
      <c r="D16" s="29">
        <v>43678</v>
      </c>
      <c r="F16" s="42">
        <v>2.1656451612903229</v>
      </c>
      <c r="H16" s="49">
        <v>33.4768817204301</v>
      </c>
      <c r="I16" s="49">
        <v>28.205913978494628</v>
      </c>
    </row>
    <row r="17" spans="1:9" x14ac:dyDescent="0.25">
      <c r="A17" s="12">
        <f t="shared" si="0"/>
        <v>2019</v>
      </c>
      <c r="B17" s="28">
        <v>43709</v>
      </c>
      <c r="C17" s="28">
        <v>43738</v>
      </c>
      <c r="D17" s="29">
        <v>43709</v>
      </c>
      <c r="F17" s="42">
        <v>2.5173333333333341</v>
      </c>
      <c r="H17" s="49">
        <v>29.556444444444441</v>
      </c>
      <c r="I17" s="49">
        <v>28.295888888888889</v>
      </c>
    </row>
    <row r="18" spans="1:9" x14ac:dyDescent="0.25">
      <c r="A18" s="12">
        <f t="shared" si="0"/>
        <v>2019</v>
      </c>
      <c r="B18" s="28">
        <v>43739</v>
      </c>
      <c r="C18" s="28">
        <v>43769</v>
      </c>
      <c r="D18" s="29">
        <v>43739</v>
      </c>
      <c r="F18" s="42">
        <v>2.2354838709677423</v>
      </c>
      <c r="H18" s="49">
        <v>27.040645161290325</v>
      </c>
      <c r="I18" s="49">
        <v>32.281505376344079</v>
      </c>
    </row>
    <row r="19" spans="1:9" x14ac:dyDescent="0.25">
      <c r="A19" s="12">
        <f t="shared" si="0"/>
        <v>2019</v>
      </c>
      <c r="B19" s="28">
        <v>43770</v>
      </c>
      <c r="C19" s="28">
        <v>43799</v>
      </c>
      <c r="D19" s="29">
        <v>43770</v>
      </c>
      <c r="F19" s="42">
        <v>2.5986666666666669</v>
      </c>
      <c r="H19" s="49">
        <v>34.34219278779473</v>
      </c>
      <c r="I19" s="49">
        <v>33.022934466019422</v>
      </c>
    </row>
    <row r="20" spans="1:9" x14ac:dyDescent="0.25">
      <c r="A20" s="12">
        <f t="shared" si="0"/>
        <v>2019</v>
      </c>
      <c r="B20" s="28">
        <v>43800</v>
      </c>
      <c r="C20" s="28">
        <v>43830</v>
      </c>
      <c r="D20" s="29">
        <v>43800</v>
      </c>
      <c r="F20" s="42">
        <v>2.1930645161290316</v>
      </c>
      <c r="H20" s="49">
        <v>28.280322580645166</v>
      </c>
      <c r="I20" s="49">
        <v>34.065913978494628</v>
      </c>
    </row>
    <row r="21" spans="1:9" x14ac:dyDescent="0.25">
      <c r="A21" s="12">
        <f t="shared" si="0"/>
        <v>2020</v>
      </c>
      <c r="B21" s="28">
        <v>43831</v>
      </c>
      <c r="C21" s="28">
        <v>43861</v>
      </c>
      <c r="D21" s="29">
        <v>43831</v>
      </c>
      <c r="F21" s="42">
        <v>2.0054838709677423</v>
      </c>
      <c r="H21" s="49">
        <v>19.577741935483868</v>
      </c>
      <c r="I21" s="49">
        <v>23.239139784946232</v>
      </c>
    </row>
    <row r="22" spans="1:9" x14ac:dyDescent="0.25">
      <c r="A22" s="12">
        <f t="shared" si="0"/>
        <v>2020</v>
      </c>
      <c r="B22" s="28">
        <v>43862</v>
      </c>
      <c r="C22" s="28">
        <v>43890</v>
      </c>
      <c r="D22" s="29">
        <v>43862</v>
      </c>
      <c r="F22" s="42">
        <v>1.8751724137931034</v>
      </c>
      <c r="H22" s="49">
        <v>16.823103448275862</v>
      </c>
      <c r="I22" s="49">
        <v>16.367011494252875</v>
      </c>
    </row>
    <row r="23" spans="1:9" x14ac:dyDescent="0.25">
      <c r="A23" s="12">
        <f t="shared" si="0"/>
        <v>2020</v>
      </c>
      <c r="B23" s="28">
        <v>43891</v>
      </c>
      <c r="C23" s="28">
        <v>43921</v>
      </c>
      <c r="D23" s="29">
        <v>43891</v>
      </c>
      <c r="F23" s="42">
        <v>1.7459677419354833</v>
      </c>
      <c r="H23" s="49">
        <v>22.400940156911666</v>
      </c>
      <c r="I23" s="49">
        <v>22.769593933624396</v>
      </c>
    </row>
    <row r="24" spans="1:9" x14ac:dyDescent="0.25">
      <c r="A24" s="12">
        <f t="shared" si="0"/>
        <v>2020</v>
      </c>
      <c r="B24" s="28">
        <v>43922</v>
      </c>
      <c r="C24" s="28">
        <v>43951</v>
      </c>
      <c r="D24" s="29">
        <v>43922</v>
      </c>
      <c r="F24" s="42">
        <v>1.6870000000000003</v>
      </c>
      <c r="H24" s="49">
        <v>17.125000000000004</v>
      </c>
      <c r="I24" s="49">
        <v>18.27877777777778</v>
      </c>
    </row>
    <row r="25" spans="1:9" x14ac:dyDescent="0.25">
      <c r="A25" s="12">
        <f t="shared" si="0"/>
        <v>2020</v>
      </c>
      <c r="B25" s="28">
        <v>43952</v>
      </c>
      <c r="C25" s="28">
        <v>43982</v>
      </c>
      <c r="D25" s="29">
        <v>43952</v>
      </c>
      <c r="F25" s="42">
        <v>1.6975806451612903</v>
      </c>
      <c r="H25" s="49">
        <v>14.530537634408603</v>
      </c>
      <c r="I25" s="49">
        <v>8.8126881720430106</v>
      </c>
    </row>
    <row r="26" spans="1:9" x14ac:dyDescent="0.25">
      <c r="A26" s="12">
        <f t="shared" si="0"/>
        <v>2020</v>
      </c>
      <c r="B26" s="28">
        <v>43983</v>
      </c>
      <c r="C26" s="28">
        <v>44012</v>
      </c>
      <c r="D26" s="29">
        <v>43983</v>
      </c>
      <c r="F26" s="42">
        <v>1.5670000000000002</v>
      </c>
      <c r="H26" s="49">
        <v>21.900888888888886</v>
      </c>
      <c r="I26" s="49">
        <v>4.989333333333331</v>
      </c>
    </row>
    <row r="27" spans="1:9" x14ac:dyDescent="0.25">
      <c r="A27" s="12">
        <f t="shared" si="0"/>
        <v>2020</v>
      </c>
      <c r="B27" s="28">
        <v>44013</v>
      </c>
      <c r="C27" s="28">
        <v>44043</v>
      </c>
      <c r="D27" s="29">
        <v>44013</v>
      </c>
      <c r="F27" s="42">
        <v>1.6945161290322586</v>
      </c>
      <c r="H27" s="49">
        <v>33.376344086021511</v>
      </c>
      <c r="I27" s="49">
        <v>14.09408602150538</v>
      </c>
    </row>
    <row r="28" spans="1:9" x14ac:dyDescent="0.25">
      <c r="A28" s="12">
        <f t="shared" si="0"/>
        <v>2020</v>
      </c>
      <c r="B28" s="6">
        <v>44044</v>
      </c>
      <c r="C28" s="6">
        <v>44074</v>
      </c>
      <c r="D28" s="30">
        <v>44044</v>
      </c>
      <c r="F28" s="42">
        <v>2.2219354838709675</v>
      </c>
      <c r="H28" s="49">
        <v>142.13075268817204</v>
      </c>
      <c r="I28" s="49">
        <v>29.404838709677414</v>
      </c>
    </row>
    <row r="29" spans="1:9" x14ac:dyDescent="0.25">
      <c r="A29" s="12">
        <f t="shared" si="0"/>
        <v>2020</v>
      </c>
      <c r="B29" s="6">
        <v>44075</v>
      </c>
      <c r="C29" s="6">
        <v>44104</v>
      </c>
      <c r="D29" s="30">
        <v>44075</v>
      </c>
      <c r="F29" s="42">
        <v>1.9195000000000002</v>
      </c>
      <c r="H29" s="49">
        <v>63.951888888888888</v>
      </c>
      <c r="I29" s="49">
        <v>32.422333333333327</v>
      </c>
    </row>
    <row r="30" spans="1:9" x14ac:dyDescent="0.25">
      <c r="A30" s="12">
        <f t="shared" si="0"/>
        <v>2020</v>
      </c>
      <c r="B30" s="6">
        <v>44105</v>
      </c>
      <c r="C30" s="6">
        <v>44135</v>
      </c>
      <c r="D30" s="30">
        <v>44105</v>
      </c>
      <c r="F30" s="42">
        <v>2.2653703703703707</v>
      </c>
      <c r="H30" s="49">
        <v>40.453333333333333</v>
      </c>
      <c r="I30" s="49">
        <v>30.888279569892468</v>
      </c>
    </row>
    <row r="31" spans="1:9" x14ac:dyDescent="0.25">
      <c r="A31" s="12">
        <f t="shared" si="0"/>
        <v>2020</v>
      </c>
      <c r="B31" s="6">
        <v>44136</v>
      </c>
      <c r="C31" s="6">
        <v>44165</v>
      </c>
      <c r="D31" s="30">
        <v>44136</v>
      </c>
      <c r="F31" s="42">
        <v>2.5553333333333343</v>
      </c>
      <c r="H31" s="49">
        <v>27.814663826695721</v>
      </c>
      <c r="I31" s="49">
        <v>25.034472293771881</v>
      </c>
    </row>
    <row r="32" spans="1:9" x14ac:dyDescent="0.25">
      <c r="A32" s="12">
        <f t="shared" si="0"/>
        <v>2020</v>
      </c>
      <c r="B32" s="6">
        <v>44166</v>
      </c>
      <c r="C32" s="6">
        <v>44196</v>
      </c>
      <c r="D32" s="30">
        <v>44166</v>
      </c>
      <c r="F32" s="42">
        <v>2.5748387096774197</v>
      </c>
      <c r="H32" s="49">
        <v>27.733548387096778</v>
      </c>
      <c r="I32" s="49">
        <v>28.395161290322587</v>
      </c>
    </row>
    <row r="33" spans="1:9" x14ac:dyDescent="0.25">
      <c r="A33" s="12">
        <f t="shared" si="0"/>
        <v>2021</v>
      </c>
      <c r="B33" s="6">
        <v>44197</v>
      </c>
      <c r="C33" s="6">
        <v>44227</v>
      </c>
      <c r="D33" s="30">
        <v>44197</v>
      </c>
      <c r="F33" s="42">
        <v>2.5892307692307694</v>
      </c>
      <c r="H33" s="49">
        <v>24.96956989247311</v>
      </c>
      <c r="I33" s="49">
        <v>22.349247311827959</v>
      </c>
    </row>
    <row r="34" spans="1:9" x14ac:dyDescent="0.25">
      <c r="A34" s="12">
        <f t="shared" si="0"/>
        <v>2021</v>
      </c>
      <c r="B34" s="6">
        <v>44228</v>
      </c>
      <c r="C34" s="6">
        <v>44255</v>
      </c>
      <c r="D34" s="30">
        <v>44228</v>
      </c>
      <c r="F34" s="42">
        <v>5.4403999999999995</v>
      </c>
      <c r="H34" s="49">
        <v>69.547499999999999</v>
      </c>
      <c r="I34" s="49">
        <v>44.85857142857143</v>
      </c>
    </row>
    <row r="35" spans="1:9" x14ac:dyDescent="0.25">
      <c r="A35" s="12">
        <f t="shared" si="0"/>
        <v>2021</v>
      </c>
      <c r="B35" s="6">
        <v>44256</v>
      </c>
      <c r="C35" s="6">
        <v>44286</v>
      </c>
      <c r="D35" s="30">
        <v>44256</v>
      </c>
      <c r="F35" s="42">
        <v>2.5645161290322589</v>
      </c>
      <c r="H35" s="49">
        <v>24.552195534389345</v>
      </c>
      <c r="I35" s="49">
        <v>26.738542637264032</v>
      </c>
    </row>
    <row r="36" spans="1:9" x14ac:dyDescent="0.25">
      <c r="A36" s="12">
        <f t="shared" si="0"/>
        <v>2021</v>
      </c>
      <c r="B36" s="31">
        <v>44287</v>
      </c>
      <c r="C36" s="6">
        <v>44316</v>
      </c>
      <c r="D36" s="30">
        <v>44287</v>
      </c>
      <c r="F36" s="43">
        <v>2.993249205962222</v>
      </c>
      <c r="H36" s="49">
        <v>23.817796444444443</v>
      </c>
      <c r="I36" s="49">
        <v>19.31237622222222</v>
      </c>
    </row>
    <row r="37" spans="1:9" x14ac:dyDescent="0.25">
      <c r="A37" s="12">
        <f t="shared" si="0"/>
        <v>2021</v>
      </c>
      <c r="B37" s="6">
        <v>44317</v>
      </c>
      <c r="C37" s="6">
        <v>44347</v>
      </c>
      <c r="D37" s="30">
        <v>44317</v>
      </c>
      <c r="F37" s="43">
        <v>2.9470214189975543</v>
      </c>
      <c r="H37" s="49">
        <v>24.700761075268819</v>
      </c>
      <c r="I37" s="49">
        <v>16.239916881720433</v>
      </c>
    </row>
    <row r="38" spans="1:9" x14ac:dyDescent="0.25">
      <c r="A38" s="12">
        <f t="shared" si="0"/>
        <v>2021</v>
      </c>
      <c r="B38" s="6">
        <v>44348</v>
      </c>
      <c r="C38" s="6">
        <v>44377</v>
      </c>
      <c r="D38" s="30">
        <v>44348</v>
      </c>
      <c r="F38" s="43">
        <v>2.8892366852917202</v>
      </c>
      <c r="H38" s="49">
        <v>31.317297777777778</v>
      </c>
      <c r="I38" s="49">
        <v>21.884479111111109</v>
      </c>
    </row>
    <row r="39" spans="1:9" x14ac:dyDescent="0.25">
      <c r="A39" s="12">
        <f t="shared" si="0"/>
        <v>2021</v>
      </c>
      <c r="B39" s="6">
        <v>44378</v>
      </c>
      <c r="C39" s="6">
        <v>44408</v>
      </c>
      <c r="D39" s="30">
        <v>44378</v>
      </c>
      <c r="F39" s="43">
        <v>2.8661227918093863</v>
      </c>
      <c r="H39" s="49">
        <v>40.210580860215053</v>
      </c>
      <c r="I39" s="49">
        <v>30.118921827956992</v>
      </c>
    </row>
    <row r="40" spans="1:9" x14ac:dyDescent="0.25">
      <c r="A40" s="12">
        <f t="shared" si="0"/>
        <v>2021</v>
      </c>
      <c r="B40" s="6">
        <v>44409</v>
      </c>
      <c r="C40" s="6">
        <v>44439</v>
      </c>
      <c r="D40" s="30">
        <v>44409</v>
      </c>
      <c r="F40" s="43">
        <v>2.912350578774054</v>
      </c>
      <c r="H40" s="49">
        <v>40.103774731182796</v>
      </c>
      <c r="I40" s="49">
        <v>33.618697204301078</v>
      </c>
    </row>
    <row r="41" spans="1:9" x14ac:dyDescent="0.25">
      <c r="A41" s="12">
        <f t="shared" si="0"/>
        <v>2021</v>
      </c>
      <c r="B41" s="6">
        <v>44440</v>
      </c>
      <c r="C41" s="6">
        <v>44469</v>
      </c>
      <c r="D41" s="30">
        <v>44440</v>
      </c>
      <c r="F41" s="43">
        <v>2.912350578774054</v>
      </c>
      <c r="H41" s="49">
        <v>38.448214444444446</v>
      </c>
      <c r="I41" s="49">
        <v>27.599772222222224</v>
      </c>
    </row>
    <row r="42" spans="1:9" x14ac:dyDescent="0.25">
      <c r="A42" s="12">
        <f t="shared" si="0"/>
        <v>2021</v>
      </c>
      <c r="B42" s="6">
        <v>44470</v>
      </c>
      <c r="C42" s="6">
        <v>44500</v>
      </c>
      <c r="D42" s="30">
        <v>44470</v>
      </c>
      <c r="F42" s="43">
        <v>2.8430088983270525</v>
      </c>
      <c r="H42" s="49">
        <v>31.762893225806451</v>
      </c>
      <c r="I42" s="49">
        <v>33.377314623655913</v>
      </c>
    </row>
    <row r="43" spans="1:9" x14ac:dyDescent="0.25">
      <c r="A43" s="12">
        <f t="shared" si="0"/>
        <v>2021</v>
      </c>
      <c r="B43" s="6">
        <v>44501</v>
      </c>
      <c r="C43" s="6">
        <v>44530</v>
      </c>
      <c r="D43" s="30">
        <v>44501</v>
      </c>
      <c r="F43" s="43">
        <v>3.0163630994445554</v>
      </c>
      <c r="H43" s="49">
        <v>32.147106893203883</v>
      </c>
      <c r="I43" s="49">
        <v>32.891475409153948</v>
      </c>
    </row>
    <row r="44" spans="1:9" x14ac:dyDescent="0.25">
      <c r="A44" s="12">
        <f t="shared" si="0"/>
        <v>2021</v>
      </c>
      <c r="B44" s="6">
        <v>44531</v>
      </c>
      <c r="C44" s="6">
        <v>44561</v>
      </c>
      <c r="D44" s="30">
        <v>44531</v>
      </c>
      <c r="F44" s="43">
        <v>3.1088186733738907</v>
      </c>
      <c r="H44" s="49">
        <v>34.260324301075272</v>
      </c>
      <c r="I44" s="49">
        <v>35.246992473118283</v>
      </c>
    </row>
    <row r="45" spans="1:9" x14ac:dyDescent="0.25">
      <c r="A45" s="12">
        <f t="shared" si="0"/>
        <v>2022</v>
      </c>
      <c r="B45" s="32">
        <v>44562</v>
      </c>
      <c r="C45" s="32">
        <v>44592</v>
      </c>
      <c r="D45" s="33">
        <v>44562</v>
      </c>
      <c r="F45" s="43">
        <v>3.4084903023723476</v>
      </c>
      <c r="H45" s="49">
        <v>34.261307204301076</v>
      </c>
      <c r="I45" s="49">
        <v>34.937992795698925</v>
      </c>
    </row>
    <row r="46" spans="1:9" x14ac:dyDescent="0.25">
      <c r="A46" s="12">
        <f t="shared" si="0"/>
        <v>2022</v>
      </c>
      <c r="B46" s="6">
        <v>44593</v>
      </c>
      <c r="C46" s="6">
        <v>44620</v>
      </c>
      <c r="D46" s="30">
        <v>44593</v>
      </c>
      <c r="F46" s="43">
        <v>3.2556959095073803</v>
      </c>
      <c r="H46" s="49">
        <v>33.212178571428574</v>
      </c>
      <c r="I46" s="49">
        <v>35.005967142857145</v>
      </c>
    </row>
    <row r="47" spans="1:9" x14ac:dyDescent="0.25">
      <c r="A47" s="12">
        <f t="shared" si="0"/>
        <v>2022</v>
      </c>
      <c r="B47" s="6">
        <v>44621</v>
      </c>
      <c r="C47" s="6">
        <v>44651</v>
      </c>
      <c r="D47" s="30">
        <v>44621</v>
      </c>
      <c r="F47" s="43">
        <v>3.2439424946716131</v>
      </c>
      <c r="H47" s="49">
        <v>27.580276662180349</v>
      </c>
      <c r="I47" s="49">
        <v>26.285714508748317</v>
      </c>
    </row>
    <row r="48" spans="1:9" x14ac:dyDescent="0.25">
      <c r="A48" s="12">
        <f t="shared" si="0"/>
        <v>2022</v>
      </c>
      <c r="B48" s="6">
        <v>44652</v>
      </c>
      <c r="C48" s="6">
        <v>44681</v>
      </c>
      <c r="D48" s="30">
        <v>44652</v>
      </c>
      <c r="F48" s="43">
        <v>3.196928835328547</v>
      </c>
      <c r="H48" s="49">
        <v>23.249514000000001</v>
      </c>
      <c r="I48" s="49">
        <v>17.184874444444443</v>
      </c>
    </row>
    <row r="49" spans="1:9" x14ac:dyDescent="0.25">
      <c r="A49" s="12">
        <f t="shared" si="0"/>
        <v>2022</v>
      </c>
      <c r="B49" s="6">
        <v>44682</v>
      </c>
      <c r="C49" s="6">
        <v>44712</v>
      </c>
      <c r="D49" s="30">
        <v>44682</v>
      </c>
      <c r="F49" s="43">
        <v>3.0441344424635792</v>
      </c>
      <c r="H49" s="49">
        <v>23.174669462365593</v>
      </c>
      <c r="I49" s="49">
        <v>12.841304516129032</v>
      </c>
    </row>
    <row r="50" spans="1:9" x14ac:dyDescent="0.25">
      <c r="A50" s="12">
        <f t="shared" si="0"/>
        <v>2022</v>
      </c>
      <c r="B50" s="6">
        <v>44713</v>
      </c>
      <c r="C50" s="6">
        <v>44742</v>
      </c>
      <c r="D50" s="30">
        <v>44713</v>
      </c>
      <c r="F50" s="43">
        <v>2.9030934644343791</v>
      </c>
      <c r="H50" s="49">
        <v>31.444604666666667</v>
      </c>
      <c r="I50" s="49">
        <v>20.74561933333333</v>
      </c>
    </row>
    <row r="51" spans="1:9" x14ac:dyDescent="0.25">
      <c r="A51" s="12">
        <f t="shared" si="0"/>
        <v>2022</v>
      </c>
      <c r="B51" s="6">
        <v>44743</v>
      </c>
      <c r="C51" s="6">
        <v>44773</v>
      </c>
      <c r="D51" s="30">
        <v>44743</v>
      </c>
      <c r="F51" s="43">
        <v>2.7620524864051781</v>
      </c>
      <c r="H51" s="49">
        <v>42.895615376344089</v>
      </c>
      <c r="I51" s="49">
        <v>32.477657741935488</v>
      </c>
    </row>
    <row r="52" spans="1:9" x14ac:dyDescent="0.25">
      <c r="A52" s="12">
        <f t="shared" si="0"/>
        <v>2022</v>
      </c>
      <c r="B52" s="6">
        <v>44774</v>
      </c>
      <c r="C52" s="6">
        <v>44804</v>
      </c>
      <c r="D52" s="30">
        <v>44774</v>
      </c>
      <c r="F52" s="43">
        <v>2.7150388270621115</v>
      </c>
      <c r="H52" s="49">
        <v>41.956191290322586</v>
      </c>
      <c r="I52" s="49">
        <v>34.989706451612896</v>
      </c>
    </row>
    <row r="53" spans="1:9" x14ac:dyDescent="0.25">
      <c r="A53" s="12">
        <f t="shared" si="0"/>
        <v>2022</v>
      </c>
      <c r="B53" s="6">
        <v>44805</v>
      </c>
      <c r="C53" s="6">
        <v>44834</v>
      </c>
      <c r="D53" s="30">
        <v>44805</v>
      </c>
      <c r="F53" s="43">
        <v>2.7150388270621115</v>
      </c>
      <c r="H53" s="49">
        <v>33.969727777777777</v>
      </c>
      <c r="I53" s="49">
        <v>25.676158888888892</v>
      </c>
    </row>
    <row r="54" spans="1:9" x14ac:dyDescent="0.25">
      <c r="A54" s="12">
        <f t="shared" si="0"/>
        <v>2022</v>
      </c>
      <c r="B54" s="6">
        <v>44835</v>
      </c>
      <c r="C54" s="6">
        <v>44865</v>
      </c>
      <c r="D54" s="30">
        <v>44835</v>
      </c>
      <c r="F54" s="43">
        <v>2.597504678704444</v>
      </c>
      <c r="H54" s="49">
        <v>27.887005806451612</v>
      </c>
      <c r="I54" s="49">
        <v>29.094629677419359</v>
      </c>
    </row>
    <row r="55" spans="1:9" x14ac:dyDescent="0.25">
      <c r="A55" s="12">
        <f t="shared" si="0"/>
        <v>2022</v>
      </c>
      <c r="B55" s="6">
        <v>44866</v>
      </c>
      <c r="C55" s="6">
        <v>44895</v>
      </c>
      <c r="D55" s="30">
        <v>44866</v>
      </c>
      <c r="F55" s="43">
        <v>2.7738059012409448</v>
      </c>
      <c r="H55" s="49">
        <v>28.900396185852983</v>
      </c>
      <c r="I55" s="49">
        <v>30.388597073509015</v>
      </c>
    </row>
    <row r="56" spans="1:9" x14ac:dyDescent="0.25">
      <c r="A56" s="12">
        <f t="shared" si="0"/>
        <v>2022</v>
      </c>
      <c r="B56" s="6">
        <v>44896</v>
      </c>
      <c r="C56" s="6">
        <v>44926</v>
      </c>
      <c r="D56" s="30">
        <v>44896</v>
      </c>
      <c r="F56" s="43">
        <v>2.8913400495986119</v>
      </c>
      <c r="H56" s="49">
        <v>32.473134838709676</v>
      </c>
      <c r="I56" s="49">
        <v>34.389616344086022</v>
      </c>
    </row>
    <row r="57" spans="1:9" x14ac:dyDescent="0.25">
      <c r="A57" s="12">
        <f t="shared" si="0"/>
        <v>2023</v>
      </c>
      <c r="B57" s="32">
        <v>44927</v>
      </c>
      <c r="C57" s="32">
        <v>44957</v>
      </c>
      <c r="D57" s="33">
        <v>44927</v>
      </c>
      <c r="F57" s="43">
        <v>3.0120593733767715</v>
      </c>
      <c r="H57" s="49">
        <v>32.603543548387094</v>
      </c>
      <c r="I57" s="49">
        <v>32.978089784946235</v>
      </c>
    </row>
    <row r="58" spans="1:9" x14ac:dyDescent="0.25">
      <c r="A58" s="12">
        <f t="shared" si="0"/>
        <v>2023</v>
      </c>
      <c r="B58" s="6">
        <v>44958</v>
      </c>
      <c r="C58" s="6">
        <v>44985</v>
      </c>
      <c r="D58" s="30">
        <v>44958</v>
      </c>
      <c r="F58" s="43">
        <v>2.8680565348089582</v>
      </c>
      <c r="H58" s="49">
        <v>30.91526714285714</v>
      </c>
      <c r="I58" s="49">
        <v>32.693804285714286</v>
      </c>
    </row>
    <row r="59" spans="1:9" x14ac:dyDescent="0.25">
      <c r="A59" s="12">
        <f t="shared" si="0"/>
        <v>2023</v>
      </c>
      <c r="B59" s="6">
        <v>44986</v>
      </c>
      <c r="C59" s="6">
        <v>45016</v>
      </c>
      <c r="D59" s="30">
        <v>44986</v>
      </c>
      <c r="F59" s="43">
        <v>2.8800567713562755</v>
      </c>
      <c r="H59" s="49">
        <v>29.347270619111711</v>
      </c>
      <c r="I59" s="49">
        <v>24.652912489905788</v>
      </c>
    </row>
    <row r="60" spans="1:9" x14ac:dyDescent="0.25">
      <c r="A60" s="12">
        <f t="shared" si="0"/>
        <v>2023</v>
      </c>
      <c r="B60" s="6">
        <v>45017</v>
      </c>
      <c r="C60" s="6">
        <v>45046</v>
      </c>
      <c r="D60" s="30">
        <v>45017</v>
      </c>
      <c r="F60" s="43">
        <v>2.8800567713562755</v>
      </c>
      <c r="H60" s="49">
        <v>24.092803333333332</v>
      </c>
      <c r="I60" s="49">
        <v>17.326893333333334</v>
      </c>
    </row>
    <row r="61" spans="1:9" x14ac:dyDescent="0.25">
      <c r="A61" s="12">
        <f t="shared" si="0"/>
        <v>2023</v>
      </c>
      <c r="B61" s="6">
        <v>45047</v>
      </c>
      <c r="C61" s="6">
        <v>45077</v>
      </c>
      <c r="D61" s="30">
        <v>45047</v>
      </c>
      <c r="F61" s="43">
        <v>2.8080553520723686</v>
      </c>
      <c r="H61" s="49">
        <v>22.327236881720431</v>
      </c>
      <c r="I61" s="49">
        <v>12.621643333333333</v>
      </c>
    </row>
    <row r="62" spans="1:9" x14ac:dyDescent="0.25">
      <c r="A62" s="12">
        <f t="shared" si="0"/>
        <v>2023</v>
      </c>
      <c r="B62" s="6">
        <v>45078</v>
      </c>
      <c r="C62" s="6">
        <v>45107</v>
      </c>
      <c r="D62" s="30">
        <v>45078</v>
      </c>
      <c r="F62" s="43">
        <v>2.7360539327884617</v>
      </c>
      <c r="H62" s="49">
        <v>30.463032888888893</v>
      </c>
      <c r="I62" s="49">
        <v>19.431105333333335</v>
      </c>
    </row>
    <row r="63" spans="1:9" x14ac:dyDescent="0.25">
      <c r="A63" s="12">
        <f t="shared" si="0"/>
        <v>2023</v>
      </c>
      <c r="B63" s="6">
        <v>45108</v>
      </c>
      <c r="C63" s="6">
        <v>45138</v>
      </c>
      <c r="D63" s="30">
        <v>45108</v>
      </c>
      <c r="F63" s="43">
        <v>2.6880529865991907</v>
      </c>
      <c r="H63" s="49">
        <v>47.369825913978495</v>
      </c>
      <c r="I63" s="49">
        <v>35.914166774193546</v>
      </c>
    </row>
    <row r="64" spans="1:9" x14ac:dyDescent="0.25">
      <c r="A64" s="12">
        <f t="shared" si="0"/>
        <v>2023</v>
      </c>
      <c r="B64" s="6">
        <v>45139</v>
      </c>
      <c r="C64" s="6">
        <v>45169</v>
      </c>
      <c r="D64" s="30">
        <v>45139</v>
      </c>
      <c r="F64" s="43">
        <v>2.6760527500518729</v>
      </c>
      <c r="H64" s="49">
        <v>49.027062580645165</v>
      </c>
      <c r="I64" s="49">
        <v>41.468791290322578</v>
      </c>
    </row>
    <row r="65" spans="1:9" x14ac:dyDescent="0.25">
      <c r="A65" s="12">
        <f t="shared" si="0"/>
        <v>2023</v>
      </c>
      <c r="B65" s="6">
        <v>45170</v>
      </c>
      <c r="C65" s="6">
        <v>45199</v>
      </c>
      <c r="D65" s="30">
        <v>45170</v>
      </c>
      <c r="F65" s="43">
        <v>2.7240536962411439</v>
      </c>
      <c r="H65" s="49">
        <v>35.566646666666664</v>
      </c>
      <c r="I65" s="49">
        <v>26.552660000000003</v>
      </c>
    </row>
    <row r="66" spans="1:9" x14ac:dyDescent="0.25">
      <c r="A66" s="12">
        <f t="shared" si="0"/>
        <v>2023</v>
      </c>
      <c r="B66" s="6">
        <v>45200</v>
      </c>
      <c r="C66" s="6">
        <v>45230</v>
      </c>
      <c r="D66" s="30">
        <v>45200</v>
      </c>
      <c r="F66" s="43">
        <v>2.6400520404099197</v>
      </c>
      <c r="H66" s="49">
        <v>28.378764623655915</v>
      </c>
      <c r="I66" s="49">
        <v>30.152764946236559</v>
      </c>
    </row>
    <row r="67" spans="1:9" x14ac:dyDescent="0.25">
      <c r="A67" s="12">
        <f t="shared" si="0"/>
        <v>2023</v>
      </c>
      <c r="B67" s="6">
        <v>45231</v>
      </c>
      <c r="C67" s="6">
        <v>45260</v>
      </c>
      <c r="D67" s="30">
        <v>45231</v>
      </c>
      <c r="F67" s="43">
        <v>2.8080553520723686</v>
      </c>
      <c r="H67" s="49">
        <v>31.535975381414701</v>
      </c>
      <c r="I67" s="49">
        <v>31.653445866851595</v>
      </c>
    </row>
    <row r="68" spans="1:9" x14ac:dyDescent="0.25">
      <c r="A68" s="12">
        <f t="shared" si="0"/>
        <v>2023</v>
      </c>
      <c r="B68" s="6">
        <v>45261</v>
      </c>
      <c r="C68" s="6">
        <v>45291</v>
      </c>
      <c r="D68" s="30">
        <v>45261</v>
      </c>
      <c r="F68" s="43">
        <v>2.9040572444509114</v>
      </c>
      <c r="H68" s="49">
        <v>32.388703010752685</v>
      </c>
      <c r="I68" s="49">
        <v>34.684668924731184</v>
      </c>
    </row>
    <row r="69" spans="1:9" x14ac:dyDescent="0.25">
      <c r="A69" s="12">
        <f t="shared" si="0"/>
        <v>2024</v>
      </c>
      <c r="B69" s="6">
        <v>45292</v>
      </c>
      <c r="C69" s="6">
        <v>45322</v>
      </c>
      <c r="D69" s="30">
        <v>45292</v>
      </c>
      <c r="F69" s="43">
        <v>3.1918229168555925</v>
      </c>
      <c r="H69" s="49">
        <v>33.947052043010757</v>
      </c>
      <c r="I69" s="49">
        <v>34.221184516129028</v>
      </c>
    </row>
    <row r="70" spans="1:9" x14ac:dyDescent="0.25">
      <c r="A70" s="12">
        <f t="shared" si="0"/>
        <v>2024</v>
      </c>
      <c r="B70" s="34">
        <v>45323</v>
      </c>
      <c r="C70" s="34">
        <v>45351</v>
      </c>
      <c r="D70" s="35">
        <v>45323</v>
      </c>
      <c r="F70" s="43">
        <v>3.2163754008314047</v>
      </c>
      <c r="H70" s="49">
        <v>34.320241264367816</v>
      </c>
      <c r="I70" s="49">
        <v>36.143884022988509</v>
      </c>
    </row>
    <row r="71" spans="1:9" x14ac:dyDescent="0.25">
      <c r="A71" s="12">
        <f t="shared" si="0"/>
        <v>2024</v>
      </c>
      <c r="B71" s="34">
        <v>45352</v>
      </c>
      <c r="C71" s="34">
        <v>45382</v>
      </c>
      <c r="D71" s="35">
        <v>45352</v>
      </c>
      <c r="F71" s="43">
        <v>3.1918229168555925</v>
      </c>
      <c r="H71" s="49">
        <v>26.532469973082101</v>
      </c>
      <c r="I71" s="49">
        <v>24.847987119784658</v>
      </c>
    </row>
    <row r="72" spans="1:9" x14ac:dyDescent="0.25">
      <c r="A72" s="12">
        <f t="shared" si="0"/>
        <v>2024</v>
      </c>
      <c r="B72" s="34">
        <v>45383</v>
      </c>
      <c r="C72" s="34">
        <v>45412</v>
      </c>
      <c r="D72" s="35">
        <v>45383</v>
      </c>
      <c r="F72" s="43">
        <v>3.1427179489039681</v>
      </c>
      <c r="H72" s="49">
        <v>22.011335111111116</v>
      </c>
      <c r="I72" s="49">
        <v>15.320295777777776</v>
      </c>
    </row>
    <row r="73" spans="1:9" x14ac:dyDescent="0.25">
      <c r="A73" s="12">
        <f t="shared" si="0"/>
        <v>2024</v>
      </c>
      <c r="B73" s="34">
        <v>45413</v>
      </c>
      <c r="C73" s="34">
        <v>45443</v>
      </c>
      <c r="D73" s="35">
        <v>45413</v>
      </c>
      <c r="F73" s="43">
        <v>3.1181654649281558</v>
      </c>
      <c r="H73" s="49">
        <v>23.465656774193548</v>
      </c>
      <c r="I73" s="49">
        <v>12.737379139784947</v>
      </c>
    </row>
    <row r="74" spans="1:9" x14ac:dyDescent="0.25">
      <c r="A74" s="12">
        <f t="shared" ref="A74:A137" si="1">YEAR(B74)</f>
        <v>2024</v>
      </c>
      <c r="B74" s="34">
        <v>45444</v>
      </c>
      <c r="C74" s="34">
        <v>45473</v>
      </c>
      <c r="D74" s="35">
        <v>45444</v>
      </c>
      <c r="F74" s="43">
        <v>3.1427179489039681</v>
      </c>
      <c r="H74" s="49">
        <v>29.423600000000004</v>
      </c>
      <c r="I74" s="49">
        <v>17.61487</v>
      </c>
    </row>
    <row r="75" spans="1:9" x14ac:dyDescent="0.25">
      <c r="A75" s="12">
        <f t="shared" si="1"/>
        <v>2024</v>
      </c>
      <c r="B75" s="34">
        <v>45474</v>
      </c>
      <c r="C75" s="34">
        <v>45504</v>
      </c>
      <c r="D75" s="35">
        <v>45474</v>
      </c>
      <c r="F75" s="43">
        <v>3.2163754008314047</v>
      </c>
      <c r="H75" s="49">
        <v>51.971149032258069</v>
      </c>
      <c r="I75" s="49">
        <v>40.192896129032263</v>
      </c>
    </row>
    <row r="76" spans="1:9" x14ac:dyDescent="0.25">
      <c r="A76" s="12">
        <f t="shared" si="1"/>
        <v>2024</v>
      </c>
      <c r="B76" s="34">
        <v>45505</v>
      </c>
      <c r="C76" s="34">
        <v>45535</v>
      </c>
      <c r="D76" s="35">
        <v>45505</v>
      </c>
      <c r="F76" s="43">
        <v>3.2777566107709353</v>
      </c>
      <c r="H76" s="49">
        <v>59.240176129032257</v>
      </c>
      <c r="I76" s="49">
        <v>50.616310645161292</v>
      </c>
    </row>
    <row r="77" spans="1:9" x14ac:dyDescent="0.25">
      <c r="A77" s="12">
        <f t="shared" si="1"/>
        <v>2024</v>
      </c>
      <c r="B77" s="34">
        <v>45536</v>
      </c>
      <c r="C77" s="34">
        <v>45565</v>
      </c>
      <c r="D77" s="35">
        <v>45536</v>
      </c>
      <c r="F77" s="43">
        <v>3.2409278848072169</v>
      </c>
      <c r="H77" s="49">
        <v>44.457129999999999</v>
      </c>
      <c r="I77" s="49">
        <v>30.649344666666668</v>
      </c>
    </row>
    <row r="78" spans="1:9" x14ac:dyDescent="0.25">
      <c r="A78" s="12">
        <f t="shared" si="1"/>
        <v>2024</v>
      </c>
      <c r="B78" s="34">
        <v>45566</v>
      </c>
      <c r="C78" s="34">
        <v>45596</v>
      </c>
      <c r="D78" s="35">
        <v>45566</v>
      </c>
      <c r="F78" s="43">
        <v>3.2654803687830292</v>
      </c>
      <c r="H78" s="49">
        <v>34.770539354838711</v>
      </c>
      <c r="I78" s="49">
        <v>37.469134516129031</v>
      </c>
    </row>
    <row r="79" spans="1:9" x14ac:dyDescent="0.25">
      <c r="A79" s="12">
        <f t="shared" si="1"/>
        <v>2024</v>
      </c>
      <c r="B79" s="34">
        <v>45597</v>
      </c>
      <c r="C79" s="34">
        <v>45626</v>
      </c>
      <c r="D79" s="35">
        <v>45597</v>
      </c>
      <c r="F79" s="43">
        <v>3.4864527245653392</v>
      </c>
      <c r="H79" s="49">
        <v>33.287446796116505</v>
      </c>
      <c r="I79" s="49">
        <v>33.802469209431351</v>
      </c>
    </row>
    <row r="80" spans="1:9" x14ac:dyDescent="0.25">
      <c r="A80" s="12">
        <f t="shared" si="1"/>
        <v>2024</v>
      </c>
      <c r="B80" s="34">
        <v>45627</v>
      </c>
      <c r="C80" s="34">
        <v>45657</v>
      </c>
      <c r="D80" s="35">
        <v>45627</v>
      </c>
      <c r="F80" s="43">
        <v>3.6214913864323068</v>
      </c>
      <c r="H80" s="49">
        <v>38.662035698924733</v>
      </c>
      <c r="I80" s="49">
        <v>40.321892580645162</v>
      </c>
    </row>
    <row r="81" spans="1:9" x14ac:dyDescent="0.25">
      <c r="A81" s="12">
        <f t="shared" si="1"/>
        <v>2025</v>
      </c>
      <c r="B81" s="34">
        <v>45658</v>
      </c>
      <c r="C81" s="34">
        <v>45688</v>
      </c>
      <c r="D81" s="35">
        <v>45658</v>
      </c>
      <c r="F81" s="43">
        <v>3.6832654361154509</v>
      </c>
      <c r="H81" s="49">
        <v>42.588573655913983</v>
      </c>
      <c r="I81" s="49">
        <v>41.06038602150538</v>
      </c>
    </row>
    <row r="82" spans="1:9" x14ac:dyDescent="0.25">
      <c r="A82" s="12">
        <f t="shared" si="1"/>
        <v>2025</v>
      </c>
      <c r="B82" s="6">
        <v>45689</v>
      </c>
      <c r="C82" s="6">
        <v>45716</v>
      </c>
      <c r="D82" s="30">
        <v>45689</v>
      </c>
      <c r="F82" s="43">
        <v>3.6958363079110663</v>
      </c>
      <c r="H82" s="49">
        <v>41.612401428571424</v>
      </c>
      <c r="I82" s="49">
        <v>42.600677142857144</v>
      </c>
    </row>
    <row r="83" spans="1:9" x14ac:dyDescent="0.25">
      <c r="A83" s="12">
        <f t="shared" si="1"/>
        <v>2025</v>
      </c>
      <c r="B83" s="6">
        <v>45717</v>
      </c>
      <c r="C83" s="6">
        <v>45747</v>
      </c>
      <c r="D83" s="30">
        <v>45717</v>
      </c>
      <c r="F83" s="43">
        <v>3.6078402053417555</v>
      </c>
      <c r="H83" s="49">
        <v>35.278691372812915</v>
      </c>
      <c r="I83" s="49">
        <v>31.103696473755047</v>
      </c>
    </row>
    <row r="84" spans="1:9" x14ac:dyDescent="0.25">
      <c r="A84" s="12">
        <f t="shared" si="1"/>
        <v>2025</v>
      </c>
      <c r="B84" s="6">
        <v>45748</v>
      </c>
      <c r="C84" s="6">
        <v>45777</v>
      </c>
      <c r="D84" s="30">
        <v>45748</v>
      </c>
      <c r="F84" s="43">
        <v>3.2809975386557424</v>
      </c>
      <c r="H84" s="49">
        <v>27.169091111111111</v>
      </c>
      <c r="I84" s="49">
        <v>17.991795555555552</v>
      </c>
    </row>
    <row r="85" spans="1:9" x14ac:dyDescent="0.25">
      <c r="A85" s="12">
        <f t="shared" si="1"/>
        <v>2025</v>
      </c>
      <c r="B85" s="6">
        <v>45778</v>
      </c>
      <c r="C85" s="6">
        <v>45808</v>
      </c>
      <c r="D85" s="30">
        <v>45778</v>
      </c>
      <c r="F85" s="43">
        <v>3.3061392822469742</v>
      </c>
      <c r="H85" s="49">
        <v>27.602005913978495</v>
      </c>
      <c r="I85" s="49">
        <v>14.13299634408602</v>
      </c>
    </row>
    <row r="86" spans="1:9" x14ac:dyDescent="0.25">
      <c r="A86" s="12">
        <f t="shared" si="1"/>
        <v>2025</v>
      </c>
      <c r="B86" s="6">
        <v>45809</v>
      </c>
      <c r="C86" s="6">
        <v>45838</v>
      </c>
      <c r="D86" s="30">
        <v>45809</v>
      </c>
      <c r="F86" s="43">
        <v>3.331281025838206</v>
      </c>
      <c r="H86" s="49">
        <v>35.347525555555549</v>
      </c>
      <c r="I86" s="49">
        <v>21.390014444444443</v>
      </c>
    </row>
    <row r="87" spans="1:9" x14ac:dyDescent="0.25">
      <c r="A87" s="12">
        <f t="shared" si="1"/>
        <v>2025</v>
      </c>
      <c r="B87" s="6">
        <v>45839</v>
      </c>
      <c r="C87" s="6">
        <v>45869</v>
      </c>
      <c r="D87" s="30">
        <v>45839</v>
      </c>
      <c r="F87" s="43">
        <v>3.4318480002031331</v>
      </c>
      <c r="H87" s="49">
        <v>60.288253763440864</v>
      </c>
      <c r="I87" s="49">
        <v>45.468878064516133</v>
      </c>
    </row>
    <row r="88" spans="1:9" x14ac:dyDescent="0.25">
      <c r="A88" s="12">
        <f t="shared" si="1"/>
        <v>2025</v>
      </c>
      <c r="B88" s="6">
        <v>45870</v>
      </c>
      <c r="C88" s="6">
        <v>45900</v>
      </c>
      <c r="D88" s="30">
        <v>45870</v>
      </c>
      <c r="F88" s="43">
        <v>3.4821314873855966</v>
      </c>
      <c r="H88" s="49">
        <v>66.276204193548395</v>
      </c>
      <c r="I88" s="49">
        <v>54.855661290322573</v>
      </c>
    </row>
    <row r="89" spans="1:9" x14ac:dyDescent="0.25">
      <c r="A89" s="12">
        <f t="shared" si="1"/>
        <v>2025</v>
      </c>
      <c r="B89" s="6">
        <v>45901</v>
      </c>
      <c r="C89" s="6">
        <v>45930</v>
      </c>
      <c r="D89" s="30">
        <v>45901</v>
      </c>
      <c r="F89" s="43">
        <v>3.3941353848162858</v>
      </c>
      <c r="H89" s="49">
        <v>46.695252222222223</v>
      </c>
      <c r="I89" s="49">
        <v>34.279857777777778</v>
      </c>
    </row>
    <row r="90" spans="1:9" x14ac:dyDescent="0.25">
      <c r="A90" s="12">
        <f t="shared" si="1"/>
        <v>2025</v>
      </c>
      <c r="B90" s="6">
        <v>45931</v>
      </c>
      <c r="C90" s="6">
        <v>45961</v>
      </c>
      <c r="D90" s="30">
        <v>45931</v>
      </c>
      <c r="F90" s="43">
        <v>3.3941353848162858</v>
      </c>
      <c r="H90" s="49">
        <v>39.145725806451615</v>
      </c>
      <c r="I90" s="49">
        <v>36.802878064516122</v>
      </c>
    </row>
    <row r="91" spans="1:9" x14ac:dyDescent="0.25">
      <c r="A91" s="12">
        <f t="shared" si="1"/>
        <v>2025</v>
      </c>
      <c r="B91" s="6">
        <v>45962</v>
      </c>
      <c r="C91" s="6">
        <v>45991</v>
      </c>
      <c r="D91" s="30">
        <v>45962</v>
      </c>
      <c r="F91" s="43">
        <v>3.5701275899549074</v>
      </c>
      <c r="H91" s="49">
        <v>40.318440957004157</v>
      </c>
      <c r="I91" s="49">
        <v>38.692482926490982</v>
      </c>
    </row>
    <row r="92" spans="1:9" x14ac:dyDescent="0.25">
      <c r="A92" s="12">
        <f t="shared" si="1"/>
        <v>2025</v>
      </c>
      <c r="B92" s="6">
        <v>45992</v>
      </c>
      <c r="C92" s="6">
        <v>46022</v>
      </c>
      <c r="D92" s="30">
        <v>45992</v>
      </c>
      <c r="F92" s="43">
        <v>3.6958363079110663</v>
      </c>
      <c r="H92" s="49">
        <v>44.224004946236555</v>
      </c>
      <c r="I92" s="49">
        <v>44.245901827956985</v>
      </c>
    </row>
    <row r="93" spans="1:9" x14ac:dyDescent="0.25">
      <c r="A93" s="12">
        <f t="shared" si="1"/>
        <v>2026</v>
      </c>
      <c r="B93" s="6">
        <v>46023</v>
      </c>
      <c r="C93" s="6">
        <v>46053</v>
      </c>
      <c r="D93" s="30">
        <v>46023</v>
      </c>
      <c r="F93" s="43">
        <v>3.7495767848373238</v>
      </c>
      <c r="H93" s="49">
        <v>44.239755483870965</v>
      </c>
      <c r="I93" s="49">
        <v>42.242095913978496</v>
      </c>
    </row>
    <row r="94" spans="1:9" x14ac:dyDescent="0.25">
      <c r="A94" s="12">
        <f t="shared" si="1"/>
        <v>2026</v>
      </c>
      <c r="B94" s="6">
        <v>46054</v>
      </c>
      <c r="C94" s="6">
        <v>46081</v>
      </c>
      <c r="D94" s="30">
        <v>46054</v>
      </c>
      <c r="F94" s="43">
        <v>3.7624619284278298</v>
      </c>
      <c r="H94" s="49">
        <v>42.208177142857146</v>
      </c>
      <c r="I94" s="49">
        <v>42.813131428571424</v>
      </c>
    </row>
    <row r="95" spans="1:9" x14ac:dyDescent="0.25">
      <c r="A95" s="12">
        <f t="shared" si="1"/>
        <v>2026</v>
      </c>
      <c r="B95" s="6">
        <v>46082</v>
      </c>
      <c r="C95" s="6">
        <v>46112</v>
      </c>
      <c r="D95" s="30">
        <v>46082</v>
      </c>
      <c r="F95" s="43">
        <v>3.633610492522767</v>
      </c>
      <c r="H95" s="49">
        <v>40.028509919246297</v>
      </c>
      <c r="I95" s="49">
        <v>33.006650376850608</v>
      </c>
    </row>
    <row r="96" spans="1:9" x14ac:dyDescent="0.25">
      <c r="A96" s="12">
        <f t="shared" si="1"/>
        <v>2026</v>
      </c>
      <c r="B96" s="6">
        <v>46113</v>
      </c>
      <c r="C96" s="6">
        <v>46142</v>
      </c>
      <c r="D96" s="30">
        <v>46113</v>
      </c>
      <c r="F96" s="43">
        <v>3.3243670463506172</v>
      </c>
      <c r="H96" s="49">
        <v>30.607834666666665</v>
      </c>
      <c r="I96" s="49">
        <v>22.063732666666663</v>
      </c>
    </row>
    <row r="97" spans="1:9" x14ac:dyDescent="0.25">
      <c r="A97" s="12">
        <f t="shared" si="1"/>
        <v>2026</v>
      </c>
      <c r="B97" s="6">
        <v>46143</v>
      </c>
      <c r="C97" s="6">
        <v>46173</v>
      </c>
      <c r="D97" s="30">
        <v>46143</v>
      </c>
      <c r="F97" s="43">
        <v>3.3501373335316296</v>
      </c>
      <c r="H97" s="49">
        <v>27.479792903225807</v>
      </c>
      <c r="I97" s="49">
        <v>13.58281</v>
      </c>
    </row>
    <row r="98" spans="1:9" x14ac:dyDescent="0.25">
      <c r="A98" s="12">
        <f t="shared" si="1"/>
        <v>2026</v>
      </c>
      <c r="B98" s="6">
        <v>46174</v>
      </c>
      <c r="C98" s="6">
        <v>46203</v>
      </c>
      <c r="D98" s="30">
        <v>46174</v>
      </c>
      <c r="F98" s="43">
        <v>3.3887927643031484</v>
      </c>
      <c r="H98" s="49">
        <v>38.033658666666668</v>
      </c>
      <c r="I98" s="49">
        <v>23.636046444444442</v>
      </c>
    </row>
    <row r="99" spans="1:9" x14ac:dyDescent="0.25">
      <c r="A99" s="12">
        <f t="shared" si="1"/>
        <v>2026</v>
      </c>
      <c r="B99" s="6">
        <v>46204</v>
      </c>
      <c r="C99" s="6">
        <v>46234</v>
      </c>
      <c r="D99" s="30">
        <v>46204</v>
      </c>
      <c r="F99" s="43">
        <v>3.4918739130271983</v>
      </c>
      <c r="H99" s="49">
        <v>71.17414387096774</v>
      </c>
      <c r="I99" s="49">
        <v>55.15025</v>
      </c>
    </row>
    <row r="100" spans="1:9" x14ac:dyDescent="0.25">
      <c r="A100" s="12">
        <f t="shared" si="1"/>
        <v>2026</v>
      </c>
      <c r="B100" s="6">
        <v>46235</v>
      </c>
      <c r="C100" s="6">
        <v>46265</v>
      </c>
      <c r="D100" s="30">
        <v>46235</v>
      </c>
      <c r="F100" s="43">
        <v>3.5691847745702359</v>
      </c>
      <c r="H100" s="49">
        <v>78.264982795698927</v>
      </c>
      <c r="I100" s="49">
        <v>66.260247741935473</v>
      </c>
    </row>
    <row r="101" spans="1:9" x14ac:dyDescent="0.25">
      <c r="A101" s="12">
        <f t="shared" si="1"/>
        <v>2026</v>
      </c>
      <c r="B101" s="6">
        <v>46266</v>
      </c>
      <c r="C101" s="6">
        <v>46295</v>
      </c>
      <c r="D101" s="30">
        <v>46266</v>
      </c>
      <c r="F101" s="43">
        <v>3.4403333386651731</v>
      </c>
      <c r="H101" s="49">
        <v>49.24899555555556</v>
      </c>
      <c r="I101" s="49">
        <v>35.972197777777779</v>
      </c>
    </row>
    <row r="102" spans="1:9" x14ac:dyDescent="0.25">
      <c r="A102" s="12">
        <f t="shared" si="1"/>
        <v>2026</v>
      </c>
      <c r="B102" s="6">
        <v>46296</v>
      </c>
      <c r="C102" s="6">
        <v>46326</v>
      </c>
      <c r="D102" s="30">
        <v>46296</v>
      </c>
      <c r="F102" s="43">
        <v>3.4661036258461859</v>
      </c>
      <c r="H102" s="49">
        <v>41.476308387096779</v>
      </c>
      <c r="I102" s="49">
        <v>38.962948064516134</v>
      </c>
    </row>
    <row r="103" spans="1:9" x14ac:dyDescent="0.25">
      <c r="A103" s="12">
        <f t="shared" si="1"/>
        <v>2026</v>
      </c>
      <c r="B103" s="6">
        <v>46327</v>
      </c>
      <c r="C103" s="6">
        <v>46356</v>
      </c>
      <c r="D103" s="30">
        <v>46327</v>
      </c>
      <c r="F103" s="43">
        <v>3.6078402053417546</v>
      </c>
      <c r="H103" s="49">
        <v>43.478814230235784</v>
      </c>
      <c r="I103" s="49">
        <v>40.094452704576973</v>
      </c>
    </row>
    <row r="104" spans="1:9" x14ac:dyDescent="0.25">
      <c r="A104" s="12">
        <f t="shared" si="1"/>
        <v>2026</v>
      </c>
      <c r="B104" s="6">
        <v>46357</v>
      </c>
      <c r="C104" s="6">
        <v>46387</v>
      </c>
      <c r="D104" s="30">
        <v>46357</v>
      </c>
      <c r="F104" s="43">
        <v>3.7753470720183366</v>
      </c>
      <c r="H104" s="49">
        <v>45.904645483870965</v>
      </c>
      <c r="I104" s="49">
        <v>45.497742688172046</v>
      </c>
    </row>
    <row r="105" spans="1:9" x14ac:dyDescent="0.25">
      <c r="A105" s="12">
        <f t="shared" si="1"/>
        <v>2027</v>
      </c>
      <c r="B105" s="6">
        <v>46388</v>
      </c>
      <c r="C105" s="6">
        <v>46418</v>
      </c>
      <c r="D105" s="30">
        <v>46388</v>
      </c>
      <c r="F105" s="43">
        <v>3.8169016600977188</v>
      </c>
      <c r="H105" s="49">
        <v>46.393031827956982</v>
      </c>
      <c r="I105" s="49">
        <v>43.748526021505377</v>
      </c>
    </row>
    <row r="106" spans="1:9" x14ac:dyDescent="0.25">
      <c r="A106" s="12">
        <f t="shared" si="1"/>
        <v>2027</v>
      </c>
      <c r="B106" s="6">
        <v>46419</v>
      </c>
      <c r="C106" s="6">
        <v>46446</v>
      </c>
      <c r="D106" s="30">
        <v>46419</v>
      </c>
      <c r="F106" s="43">
        <v>3.8169016600977188</v>
      </c>
      <c r="H106" s="49">
        <v>44.76163857142857</v>
      </c>
      <c r="I106" s="49">
        <v>45.194655714285716</v>
      </c>
    </row>
    <row r="107" spans="1:9" x14ac:dyDescent="0.25">
      <c r="A107" s="12">
        <f t="shared" si="1"/>
        <v>2027</v>
      </c>
      <c r="B107" s="6">
        <v>46447</v>
      </c>
      <c r="C107" s="6">
        <v>46477</v>
      </c>
      <c r="D107" s="30">
        <v>46447</v>
      </c>
      <c r="F107" s="43">
        <v>3.6452071217542223</v>
      </c>
      <c r="H107" s="49">
        <v>37.023803243606999</v>
      </c>
      <c r="I107" s="49">
        <v>33.336643956931361</v>
      </c>
    </row>
    <row r="108" spans="1:9" x14ac:dyDescent="0.25">
      <c r="A108" s="12">
        <f t="shared" si="1"/>
        <v>2027</v>
      </c>
      <c r="B108" s="6">
        <v>46478</v>
      </c>
      <c r="C108" s="6">
        <v>46507</v>
      </c>
      <c r="D108" s="30">
        <v>46478</v>
      </c>
      <c r="F108" s="43">
        <v>3.4867198555909957</v>
      </c>
      <c r="H108" s="49">
        <v>29.709642000000002</v>
      </c>
      <c r="I108" s="49">
        <v>19.422089333333329</v>
      </c>
    </row>
    <row r="109" spans="1:9" x14ac:dyDescent="0.25">
      <c r="A109" s="12">
        <f t="shared" si="1"/>
        <v>2027</v>
      </c>
      <c r="B109" s="6">
        <v>46508</v>
      </c>
      <c r="C109" s="6">
        <v>46538</v>
      </c>
      <c r="D109" s="30">
        <v>46508</v>
      </c>
      <c r="F109" s="43">
        <v>3.4338907668699199</v>
      </c>
      <c r="H109" s="49">
        <v>29.071472365591401</v>
      </c>
      <c r="I109" s="49">
        <v>13.94439559139785</v>
      </c>
    </row>
    <row r="110" spans="1:9" x14ac:dyDescent="0.25">
      <c r="A110" s="12">
        <f t="shared" si="1"/>
        <v>2027</v>
      </c>
      <c r="B110" s="6">
        <v>46539</v>
      </c>
      <c r="C110" s="6">
        <v>46568</v>
      </c>
      <c r="D110" s="30">
        <v>46539</v>
      </c>
      <c r="F110" s="43">
        <v>3.4470980390501889</v>
      </c>
      <c r="H110" s="49">
        <v>40.935736444444444</v>
      </c>
      <c r="I110" s="49">
        <v>24.741158666666667</v>
      </c>
    </row>
    <row r="111" spans="1:9" x14ac:dyDescent="0.25">
      <c r="A111" s="12">
        <f t="shared" si="1"/>
        <v>2027</v>
      </c>
      <c r="B111" s="6">
        <v>46569</v>
      </c>
      <c r="C111" s="6">
        <v>46599</v>
      </c>
      <c r="D111" s="30">
        <v>46569</v>
      </c>
      <c r="F111" s="43">
        <v>3.4999271277712647</v>
      </c>
      <c r="H111" s="49">
        <v>91.557324946236548</v>
      </c>
      <c r="I111" s="49">
        <v>70.886123440860231</v>
      </c>
    </row>
    <row r="112" spans="1:9" x14ac:dyDescent="0.25">
      <c r="A112" s="12">
        <f t="shared" si="1"/>
        <v>2027</v>
      </c>
      <c r="B112" s="6">
        <v>46600</v>
      </c>
      <c r="C112" s="6">
        <v>46630</v>
      </c>
      <c r="D112" s="30">
        <v>46600</v>
      </c>
      <c r="F112" s="43">
        <v>3.5659634886726095</v>
      </c>
      <c r="H112" s="49">
        <v>105.05745817204301</v>
      </c>
      <c r="I112" s="49">
        <v>91.144239892473124</v>
      </c>
    </row>
    <row r="113" spans="1:9" x14ac:dyDescent="0.25">
      <c r="A113" s="12">
        <f t="shared" si="1"/>
        <v>2027</v>
      </c>
      <c r="B113" s="6">
        <v>46631</v>
      </c>
      <c r="C113" s="6">
        <v>46660</v>
      </c>
      <c r="D113" s="30">
        <v>46631</v>
      </c>
      <c r="F113" s="43">
        <v>3.5263416721318022</v>
      </c>
      <c r="H113" s="49">
        <v>56.465228888888888</v>
      </c>
      <c r="I113" s="49">
        <v>38.901915555555561</v>
      </c>
    </row>
    <row r="114" spans="1:9" x14ac:dyDescent="0.25">
      <c r="A114" s="12">
        <f t="shared" si="1"/>
        <v>2027</v>
      </c>
      <c r="B114" s="6">
        <v>46661</v>
      </c>
      <c r="C114" s="6">
        <v>46691</v>
      </c>
      <c r="D114" s="30">
        <v>46661</v>
      </c>
      <c r="F114" s="43">
        <v>3.5527562164923401</v>
      </c>
      <c r="H114" s="49">
        <v>45.044452043010757</v>
      </c>
      <c r="I114" s="49">
        <v>44.132710860215056</v>
      </c>
    </row>
    <row r="115" spans="1:9" x14ac:dyDescent="0.25">
      <c r="A115" s="12">
        <f t="shared" si="1"/>
        <v>2027</v>
      </c>
      <c r="B115" s="6">
        <v>46692</v>
      </c>
      <c r="C115" s="6">
        <v>46721</v>
      </c>
      <c r="D115" s="30">
        <v>46692</v>
      </c>
      <c r="F115" s="43">
        <v>3.8169016600977188</v>
      </c>
      <c r="H115" s="49">
        <v>44.849815339805829</v>
      </c>
      <c r="I115" s="49">
        <v>43.576587115117896</v>
      </c>
    </row>
    <row r="116" spans="1:9" x14ac:dyDescent="0.25">
      <c r="A116" s="12">
        <f t="shared" si="1"/>
        <v>2027</v>
      </c>
      <c r="B116" s="6">
        <v>46722</v>
      </c>
      <c r="C116" s="6">
        <v>46752</v>
      </c>
      <c r="D116" s="30">
        <v>46722</v>
      </c>
      <c r="F116" s="43">
        <v>3.9489743819004084</v>
      </c>
      <c r="H116" s="49">
        <v>49.801368924731186</v>
      </c>
      <c r="I116" s="49">
        <v>49.622845268817215</v>
      </c>
    </row>
    <row r="117" spans="1:9" x14ac:dyDescent="0.25">
      <c r="A117" s="12">
        <f t="shared" si="1"/>
        <v>2028</v>
      </c>
      <c r="B117" s="6">
        <v>46753</v>
      </c>
      <c r="C117" s="6">
        <v>46783</v>
      </c>
      <c r="D117" s="30">
        <v>46753</v>
      </c>
      <c r="F117" s="43">
        <v>3.989652780215637</v>
      </c>
      <c r="H117" s="49">
        <v>50.673681612903223</v>
      </c>
      <c r="I117" s="49">
        <v>47.283065376344084</v>
      </c>
    </row>
    <row r="118" spans="1:9" x14ac:dyDescent="0.25">
      <c r="A118" s="12">
        <f t="shared" si="1"/>
        <v>2028</v>
      </c>
      <c r="B118" s="6">
        <v>46784</v>
      </c>
      <c r="C118" s="6">
        <v>46812</v>
      </c>
      <c r="D118" s="30">
        <v>46784</v>
      </c>
      <c r="F118" s="43">
        <v>3.989652780215637</v>
      </c>
      <c r="H118" s="49">
        <v>47.529503103448278</v>
      </c>
      <c r="I118" s="49">
        <v>47.615985287356324</v>
      </c>
    </row>
    <row r="119" spans="1:9" x14ac:dyDescent="0.25">
      <c r="A119" s="12">
        <f t="shared" si="1"/>
        <v>2028</v>
      </c>
      <c r="B119" s="6">
        <v>46813</v>
      </c>
      <c r="C119" s="6">
        <v>46843</v>
      </c>
      <c r="D119" s="30">
        <v>46813</v>
      </c>
      <c r="F119" s="43">
        <v>3.8949830532274685</v>
      </c>
      <c r="H119" s="49">
        <v>40.521194939434729</v>
      </c>
      <c r="I119" s="49">
        <v>35.372313351278599</v>
      </c>
    </row>
    <row r="120" spans="1:9" x14ac:dyDescent="0.25">
      <c r="A120" s="12">
        <f t="shared" si="1"/>
        <v>2028</v>
      </c>
      <c r="B120" s="6">
        <v>46844</v>
      </c>
      <c r="C120" s="6">
        <v>46873</v>
      </c>
      <c r="D120" s="30">
        <v>46844</v>
      </c>
      <c r="F120" s="43">
        <v>3.5433526386999894</v>
      </c>
      <c r="H120" s="49">
        <v>31.065499999999997</v>
      </c>
      <c r="I120" s="49">
        <v>19.168997777777776</v>
      </c>
    </row>
    <row r="121" spans="1:9" x14ac:dyDescent="0.25">
      <c r="A121" s="12">
        <f t="shared" si="1"/>
        <v>2028</v>
      </c>
      <c r="B121" s="6">
        <v>46874</v>
      </c>
      <c r="C121" s="6">
        <v>46904</v>
      </c>
      <c r="D121" s="30">
        <v>46874</v>
      </c>
      <c r="F121" s="43">
        <v>3.5433526386999894</v>
      </c>
      <c r="H121" s="49">
        <v>32.266738387096773</v>
      </c>
      <c r="I121" s="49">
        <v>15.462804838709678</v>
      </c>
    </row>
    <row r="122" spans="1:9" x14ac:dyDescent="0.25">
      <c r="A122" s="12">
        <f t="shared" si="1"/>
        <v>2028</v>
      </c>
      <c r="B122" s="6">
        <v>46905</v>
      </c>
      <c r="C122" s="6">
        <v>46934</v>
      </c>
      <c r="D122" s="30">
        <v>46905</v>
      </c>
      <c r="F122" s="43">
        <v>3.5568768854125841</v>
      </c>
      <c r="H122" s="49">
        <v>44.050510444444448</v>
      </c>
      <c r="I122" s="49">
        <v>26.047587333333333</v>
      </c>
    </row>
    <row r="123" spans="1:9" x14ac:dyDescent="0.25">
      <c r="A123" s="12">
        <f t="shared" si="1"/>
        <v>2028</v>
      </c>
      <c r="B123" s="6">
        <v>46935</v>
      </c>
      <c r="C123" s="6">
        <v>46965</v>
      </c>
      <c r="D123" s="30">
        <v>46935</v>
      </c>
      <c r="F123" s="43">
        <v>3.6380223656881565</v>
      </c>
      <c r="H123" s="49">
        <v>101.15350978494624</v>
      </c>
      <c r="I123" s="49">
        <v>77.596023118279561</v>
      </c>
    </row>
    <row r="124" spans="1:9" x14ac:dyDescent="0.25">
      <c r="A124" s="12">
        <f t="shared" si="1"/>
        <v>2028</v>
      </c>
      <c r="B124" s="6">
        <v>46966</v>
      </c>
      <c r="C124" s="6">
        <v>46996</v>
      </c>
      <c r="D124" s="30">
        <v>46966</v>
      </c>
      <c r="F124" s="43">
        <v>3.6921193525385383</v>
      </c>
      <c r="H124" s="49">
        <v>111.58037516129033</v>
      </c>
      <c r="I124" s="49">
        <v>96.837989032258065</v>
      </c>
    </row>
    <row r="125" spans="1:9" x14ac:dyDescent="0.25">
      <c r="A125" s="12">
        <f t="shared" si="1"/>
        <v>2028</v>
      </c>
      <c r="B125" s="6">
        <v>46997</v>
      </c>
      <c r="C125" s="6">
        <v>47026</v>
      </c>
      <c r="D125" s="30">
        <v>46997</v>
      </c>
      <c r="F125" s="43">
        <v>3.6921193525385383</v>
      </c>
      <c r="H125" s="49">
        <v>55.561912222222219</v>
      </c>
      <c r="I125" s="49">
        <v>38.381951111111114</v>
      </c>
    </row>
    <row r="126" spans="1:9" x14ac:dyDescent="0.25">
      <c r="A126" s="12">
        <f t="shared" si="1"/>
        <v>2028</v>
      </c>
      <c r="B126" s="6">
        <v>47027</v>
      </c>
      <c r="C126" s="6">
        <v>47057</v>
      </c>
      <c r="D126" s="30">
        <v>47027</v>
      </c>
      <c r="F126" s="43">
        <v>3.719167845963729</v>
      </c>
      <c r="H126" s="49">
        <v>46.624425268817205</v>
      </c>
      <c r="I126" s="49">
        <v>43.65316</v>
      </c>
    </row>
    <row r="127" spans="1:9" x14ac:dyDescent="0.25">
      <c r="A127" s="12">
        <f t="shared" si="1"/>
        <v>2028</v>
      </c>
      <c r="B127" s="6">
        <v>47058</v>
      </c>
      <c r="C127" s="6">
        <v>47087</v>
      </c>
      <c r="D127" s="30">
        <v>47058</v>
      </c>
      <c r="F127" s="43">
        <v>3.9626042867904459</v>
      </c>
      <c r="H127" s="49">
        <v>49.275995006934821</v>
      </c>
      <c r="I127" s="49">
        <v>47.896476768377255</v>
      </c>
    </row>
    <row r="128" spans="1:9" x14ac:dyDescent="0.25">
      <c r="A128" s="12">
        <f t="shared" si="1"/>
        <v>2028</v>
      </c>
      <c r="B128" s="6">
        <v>47088</v>
      </c>
      <c r="C128" s="6">
        <v>47118</v>
      </c>
      <c r="D128" s="30">
        <v>47088</v>
      </c>
      <c r="F128" s="43">
        <v>4.165467987479377</v>
      </c>
      <c r="H128" s="49">
        <v>53.61991193548387</v>
      </c>
      <c r="I128" s="49">
        <v>53.016409784946234</v>
      </c>
    </row>
    <row r="129" spans="1:9" x14ac:dyDescent="0.25">
      <c r="A129" s="12">
        <f t="shared" si="1"/>
        <v>2029</v>
      </c>
      <c r="B129" s="6">
        <v>47119</v>
      </c>
      <c r="C129" s="6">
        <v>47149</v>
      </c>
      <c r="D129" s="30">
        <v>47119</v>
      </c>
      <c r="F129" s="43">
        <v>4.223892733277788</v>
      </c>
      <c r="H129" s="49">
        <v>55.670690107526887</v>
      </c>
      <c r="I129" s="49">
        <v>52.044343763440857</v>
      </c>
    </row>
    <row r="130" spans="1:9" x14ac:dyDescent="0.25">
      <c r="A130" s="12">
        <f t="shared" si="1"/>
        <v>2029</v>
      </c>
      <c r="B130" s="6">
        <v>47150</v>
      </c>
      <c r="C130" s="6">
        <v>47177</v>
      </c>
      <c r="D130" s="30">
        <v>47150</v>
      </c>
      <c r="F130" s="43">
        <v>4.237741561911486</v>
      </c>
      <c r="H130" s="49">
        <v>51.279782857142855</v>
      </c>
      <c r="I130" s="49">
        <v>52.663031428571429</v>
      </c>
    </row>
    <row r="131" spans="1:9" x14ac:dyDescent="0.25">
      <c r="A131" s="12">
        <f t="shared" si="1"/>
        <v>2029</v>
      </c>
      <c r="B131" s="6">
        <v>47178</v>
      </c>
      <c r="C131" s="6">
        <v>47208</v>
      </c>
      <c r="D131" s="30">
        <v>47178</v>
      </c>
      <c r="F131" s="43">
        <v>4.1407997614756029</v>
      </c>
      <c r="H131" s="49">
        <v>45.340594333781965</v>
      </c>
      <c r="I131" s="49">
        <v>37.289396043068642</v>
      </c>
    </row>
    <row r="132" spans="1:9" x14ac:dyDescent="0.25">
      <c r="A132" s="12">
        <f t="shared" si="1"/>
        <v>2029</v>
      </c>
      <c r="B132" s="6">
        <v>47209</v>
      </c>
      <c r="C132" s="6">
        <v>47238</v>
      </c>
      <c r="D132" s="30">
        <v>47209</v>
      </c>
      <c r="F132" s="43">
        <v>3.8915208460690445</v>
      </c>
      <c r="H132" s="49">
        <v>34.732865555555556</v>
      </c>
      <c r="I132" s="49">
        <v>24.91937444444444</v>
      </c>
    </row>
    <row r="133" spans="1:9" x14ac:dyDescent="0.25">
      <c r="A133" s="12">
        <f t="shared" si="1"/>
        <v>2029</v>
      </c>
      <c r="B133" s="6">
        <v>47239</v>
      </c>
      <c r="C133" s="6">
        <v>47269</v>
      </c>
      <c r="D133" s="30">
        <v>47239</v>
      </c>
      <c r="F133" s="43">
        <v>3.91921850333644</v>
      </c>
      <c r="H133" s="49">
        <v>30.936133440860214</v>
      </c>
      <c r="I133" s="49">
        <v>13.809765161290324</v>
      </c>
    </row>
    <row r="134" spans="1:9" x14ac:dyDescent="0.25">
      <c r="A134" s="12">
        <f t="shared" si="1"/>
        <v>2029</v>
      </c>
      <c r="B134" s="6">
        <v>47270</v>
      </c>
      <c r="C134" s="6">
        <v>47299</v>
      </c>
      <c r="D134" s="30">
        <v>47270</v>
      </c>
      <c r="F134" s="43">
        <v>3.9607649892375325</v>
      </c>
      <c r="H134" s="49">
        <v>43.549950888888887</v>
      </c>
      <c r="I134" s="49">
        <v>24.204337111111116</v>
      </c>
    </row>
    <row r="135" spans="1:9" x14ac:dyDescent="0.25">
      <c r="A135" s="12">
        <f t="shared" si="1"/>
        <v>2029</v>
      </c>
      <c r="B135" s="6">
        <v>47300</v>
      </c>
      <c r="C135" s="6">
        <v>47330</v>
      </c>
      <c r="D135" s="30">
        <v>47300</v>
      </c>
      <c r="F135" s="43">
        <v>4.0992532755745099</v>
      </c>
      <c r="H135" s="49">
        <v>107.08521397849461</v>
      </c>
      <c r="I135" s="49">
        <v>79.316456236559148</v>
      </c>
    </row>
    <row r="136" spans="1:9" x14ac:dyDescent="0.25">
      <c r="A136" s="12">
        <f t="shared" si="1"/>
        <v>2029</v>
      </c>
      <c r="B136" s="6">
        <v>47331</v>
      </c>
      <c r="C136" s="6">
        <v>47361</v>
      </c>
      <c r="D136" s="30">
        <v>47331</v>
      </c>
      <c r="F136" s="43">
        <v>4.1823462473766959</v>
      </c>
      <c r="H136" s="49">
        <v>154.24619709677421</v>
      </c>
      <c r="I136" s="49">
        <v>135.55005322580647</v>
      </c>
    </row>
    <row r="137" spans="1:9" x14ac:dyDescent="0.25">
      <c r="A137" s="12">
        <f t="shared" si="1"/>
        <v>2029</v>
      </c>
      <c r="B137" s="6">
        <v>47362</v>
      </c>
      <c r="C137" s="6">
        <v>47391</v>
      </c>
      <c r="D137" s="30">
        <v>47362</v>
      </c>
      <c r="F137" s="43">
        <v>4.126950932841905</v>
      </c>
      <c r="H137" s="49">
        <v>65.200781333333325</v>
      </c>
      <c r="I137" s="49">
        <v>46.035437999999999</v>
      </c>
    </row>
    <row r="138" spans="1:9" x14ac:dyDescent="0.25">
      <c r="A138" s="12">
        <f t="shared" ref="A138:A201" si="2">YEAR(B138)</f>
        <v>2029</v>
      </c>
      <c r="B138" s="6">
        <v>47392</v>
      </c>
      <c r="C138" s="6">
        <v>47422</v>
      </c>
      <c r="D138" s="30">
        <v>47392</v>
      </c>
      <c r="F138" s="43">
        <v>4.168497418742998</v>
      </c>
      <c r="H138" s="49">
        <v>51.407782903225808</v>
      </c>
      <c r="I138" s="49">
        <v>47.038810322580638</v>
      </c>
    </row>
    <row r="139" spans="1:9" x14ac:dyDescent="0.25">
      <c r="A139" s="12">
        <f t="shared" si="2"/>
        <v>2029</v>
      </c>
      <c r="B139" s="6">
        <v>47423</v>
      </c>
      <c r="C139" s="6">
        <v>47452</v>
      </c>
      <c r="D139" s="30">
        <v>47423</v>
      </c>
      <c r="F139" s="43">
        <v>4.320834533713672</v>
      </c>
      <c r="H139" s="49">
        <v>54.296563814147021</v>
      </c>
      <c r="I139" s="49">
        <v>48.584022760055475</v>
      </c>
    </row>
    <row r="140" spans="1:9" x14ac:dyDescent="0.25">
      <c r="A140" s="12">
        <f t="shared" si="2"/>
        <v>2029</v>
      </c>
      <c r="B140" s="6">
        <v>47453</v>
      </c>
      <c r="C140" s="6">
        <v>47483</v>
      </c>
      <c r="D140" s="30">
        <v>47453</v>
      </c>
      <c r="F140" s="43">
        <v>4.4316251627832539</v>
      </c>
      <c r="H140" s="49">
        <v>57.235623333333329</v>
      </c>
      <c r="I140" s="49">
        <v>54.68072365591398</v>
      </c>
    </row>
    <row r="141" spans="1:9" x14ac:dyDescent="0.25">
      <c r="A141" s="12">
        <f t="shared" si="2"/>
        <v>2030</v>
      </c>
      <c r="B141" s="6">
        <v>47484</v>
      </c>
      <c r="C141" s="6">
        <v>47514</v>
      </c>
      <c r="D141" s="30">
        <v>47484</v>
      </c>
      <c r="F141" s="43">
        <v>4.4910504864504492</v>
      </c>
      <c r="H141" s="49">
        <v>58.000055913978493</v>
      </c>
      <c r="I141" s="49">
        <v>54.074107956989245</v>
      </c>
    </row>
    <row r="142" spans="1:9" x14ac:dyDescent="0.25">
      <c r="A142" s="12">
        <f t="shared" si="2"/>
        <v>2030</v>
      </c>
      <c r="B142" s="6">
        <v>47515</v>
      </c>
      <c r="C142" s="6">
        <v>47542</v>
      </c>
      <c r="D142" s="30">
        <v>47515</v>
      </c>
      <c r="F142" s="43">
        <v>4.5052178381427224</v>
      </c>
      <c r="H142" s="49">
        <v>53.934201428571427</v>
      </c>
      <c r="I142" s="49">
        <v>55.617960000000004</v>
      </c>
    </row>
    <row r="143" spans="1:9" x14ac:dyDescent="0.25">
      <c r="A143" s="12">
        <f t="shared" si="2"/>
        <v>2030</v>
      </c>
      <c r="B143" s="6">
        <v>47543</v>
      </c>
      <c r="C143" s="6">
        <v>47573</v>
      </c>
      <c r="D143" s="30">
        <v>47543</v>
      </c>
      <c r="F143" s="43">
        <v>4.4060463762968132</v>
      </c>
      <c r="H143" s="49">
        <v>43.9235135666218</v>
      </c>
      <c r="I143" s="49">
        <v>38.804477765814269</v>
      </c>
    </row>
    <row r="144" spans="1:9" x14ac:dyDescent="0.25">
      <c r="A144" s="12">
        <f t="shared" si="2"/>
        <v>2030</v>
      </c>
      <c r="B144" s="6">
        <v>47574</v>
      </c>
      <c r="C144" s="6">
        <v>47603</v>
      </c>
      <c r="D144" s="30">
        <v>47574</v>
      </c>
      <c r="F144" s="43">
        <v>4.1652013975281772</v>
      </c>
      <c r="H144" s="49">
        <v>34.83199177777778</v>
      </c>
      <c r="I144" s="49">
        <v>22.687303555555552</v>
      </c>
    </row>
    <row r="145" spans="1:9" x14ac:dyDescent="0.25">
      <c r="A145" s="12">
        <f t="shared" si="2"/>
        <v>2030</v>
      </c>
      <c r="B145" s="6">
        <v>47604</v>
      </c>
      <c r="C145" s="6">
        <v>47634</v>
      </c>
      <c r="D145" s="30">
        <v>47604</v>
      </c>
      <c r="F145" s="43">
        <v>4.1935361009127226</v>
      </c>
      <c r="H145" s="49">
        <v>32.419480860215053</v>
      </c>
      <c r="I145" s="49">
        <v>13.790376666666667</v>
      </c>
    </row>
    <row r="146" spans="1:9" x14ac:dyDescent="0.25">
      <c r="A146" s="12">
        <f t="shared" si="2"/>
        <v>2030</v>
      </c>
      <c r="B146" s="6">
        <v>47635</v>
      </c>
      <c r="C146" s="6">
        <v>47664</v>
      </c>
      <c r="D146" s="30">
        <v>47635</v>
      </c>
      <c r="F146" s="43">
        <v>4.236038155989541</v>
      </c>
      <c r="H146" s="49">
        <v>45.446993333333339</v>
      </c>
      <c r="I146" s="49">
        <v>25.087582222222224</v>
      </c>
    </row>
    <row r="147" spans="1:9" x14ac:dyDescent="0.25">
      <c r="A147" s="12">
        <f t="shared" si="2"/>
        <v>2030</v>
      </c>
      <c r="B147" s="6">
        <v>47665</v>
      </c>
      <c r="C147" s="6">
        <v>47695</v>
      </c>
      <c r="D147" s="30">
        <v>47665</v>
      </c>
      <c r="F147" s="43">
        <v>4.4202137279890863</v>
      </c>
      <c r="H147" s="49">
        <v>115.74023225806454</v>
      </c>
      <c r="I147" s="49">
        <v>88.792333763440865</v>
      </c>
    </row>
    <row r="148" spans="1:9" x14ac:dyDescent="0.25">
      <c r="A148" s="12">
        <f t="shared" si="2"/>
        <v>2030</v>
      </c>
      <c r="B148" s="6">
        <v>47696</v>
      </c>
      <c r="C148" s="6">
        <v>47726</v>
      </c>
      <c r="D148" s="30">
        <v>47696</v>
      </c>
      <c r="F148" s="43">
        <v>4.5052178381427224</v>
      </c>
      <c r="H148" s="49">
        <v>144.83615225806452</v>
      </c>
      <c r="I148" s="49">
        <v>126.08218677419356</v>
      </c>
    </row>
    <row r="149" spans="1:9" x14ac:dyDescent="0.25">
      <c r="A149" s="12">
        <f t="shared" si="2"/>
        <v>2030</v>
      </c>
      <c r="B149" s="6">
        <v>47727</v>
      </c>
      <c r="C149" s="6">
        <v>47756</v>
      </c>
      <c r="D149" s="30">
        <v>47727</v>
      </c>
      <c r="F149" s="43">
        <v>4.3493769695277225</v>
      </c>
      <c r="H149" s="49">
        <v>70.865409333333332</v>
      </c>
      <c r="I149" s="49">
        <v>47.190198000000002</v>
      </c>
    </row>
    <row r="150" spans="1:9" x14ac:dyDescent="0.25">
      <c r="A150" s="12">
        <f t="shared" si="2"/>
        <v>2030</v>
      </c>
      <c r="B150" s="6">
        <v>47757</v>
      </c>
      <c r="C150" s="6">
        <v>47787</v>
      </c>
      <c r="D150" s="30">
        <v>47757</v>
      </c>
      <c r="F150" s="43">
        <v>4.3493769695277225</v>
      </c>
      <c r="H150" s="49">
        <v>56.438793548387096</v>
      </c>
      <c r="I150" s="49">
        <v>53.613296774193543</v>
      </c>
    </row>
    <row r="151" spans="1:9" x14ac:dyDescent="0.25">
      <c r="A151" s="12">
        <f t="shared" si="2"/>
        <v>2030</v>
      </c>
      <c r="B151" s="6">
        <v>47788</v>
      </c>
      <c r="C151" s="6">
        <v>47817</v>
      </c>
      <c r="D151" s="30">
        <v>47788</v>
      </c>
      <c r="F151" s="43">
        <v>4.5335525415272677</v>
      </c>
      <c r="H151" s="49">
        <v>54.876969029126215</v>
      </c>
      <c r="I151" s="49">
        <v>50.000352968099861</v>
      </c>
    </row>
    <row r="152" spans="1:9" x14ac:dyDescent="0.25">
      <c r="A152" s="12">
        <f t="shared" si="2"/>
        <v>2030</v>
      </c>
      <c r="B152" s="6">
        <v>47818</v>
      </c>
      <c r="C152" s="6">
        <v>47848</v>
      </c>
      <c r="D152" s="30">
        <v>47818</v>
      </c>
      <c r="F152" s="43">
        <v>4.717728113526813</v>
      </c>
      <c r="H152" s="49">
        <v>58.9531864516129</v>
      </c>
      <c r="I152" s="49">
        <v>58.103314838709672</v>
      </c>
    </row>
    <row r="153" spans="1:9" x14ac:dyDescent="0.25">
      <c r="A153" s="12">
        <f t="shared" si="2"/>
        <v>2031</v>
      </c>
      <c r="B153" s="6">
        <v>47849</v>
      </c>
      <c r="C153" s="6">
        <v>47879</v>
      </c>
      <c r="D153" s="30">
        <v>47849</v>
      </c>
      <c r="F153" s="43">
        <v>4.7537698562319548</v>
      </c>
      <c r="H153" s="49">
        <v>60.208148172043011</v>
      </c>
      <c r="I153" s="49">
        <v>55.793273655913971</v>
      </c>
    </row>
    <row r="154" spans="1:9" x14ac:dyDescent="0.25">
      <c r="A154" s="12">
        <f t="shared" si="2"/>
        <v>2031</v>
      </c>
      <c r="B154" s="6">
        <v>47880</v>
      </c>
      <c r="C154" s="6">
        <v>47907</v>
      </c>
      <c r="D154" s="30">
        <v>47880</v>
      </c>
      <c r="F154" s="43">
        <v>4.7682630570131499</v>
      </c>
      <c r="H154" s="49">
        <v>56.10865571428571</v>
      </c>
      <c r="I154" s="49">
        <v>57.847762857142854</v>
      </c>
    </row>
    <row r="155" spans="1:9" x14ac:dyDescent="0.25">
      <c r="A155" s="12">
        <f t="shared" si="2"/>
        <v>2031</v>
      </c>
      <c r="B155" s="6">
        <v>47908</v>
      </c>
      <c r="C155" s="6">
        <v>47938</v>
      </c>
      <c r="D155" s="30">
        <v>47908</v>
      </c>
      <c r="F155" s="43">
        <v>4.5943446476388097</v>
      </c>
      <c r="H155" s="49">
        <v>44.731914562584116</v>
      </c>
      <c r="I155" s="49">
        <v>39.282558371467026</v>
      </c>
    </row>
    <row r="156" spans="1:9" x14ac:dyDescent="0.25">
      <c r="A156" s="12">
        <f t="shared" si="2"/>
        <v>2031</v>
      </c>
      <c r="B156" s="6">
        <v>47939</v>
      </c>
      <c r="C156" s="6">
        <v>47968</v>
      </c>
      <c r="D156" s="30">
        <v>47939</v>
      </c>
      <c r="F156" s="43">
        <v>4.3189738327961047</v>
      </c>
      <c r="H156" s="49">
        <v>36.311004666666669</v>
      </c>
      <c r="I156" s="49">
        <v>22.942673555555555</v>
      </c>
    </row>
    <row r="157" spans="1:9" x14ac:dyDescent="0.25">
      <c r="A157" s="12">
        <f t="shared" si="2"/>
        <v>2031</v>
      </c>
      <c r="B157" s="6">
        <v>47969</v>
      </c>
      <c r="C157" s="6">
        <v>47999</v>
      </c>
      <c r="D157" s="30">
        <v>47969</v>
      </c>
      <c r="F157" s="43">
        <v>4.3479602343584949</v>
      </c>
      <c r="H157" s="49">
        <v>33.842116666666669</v>
      </c>
      <c r="I157" s="49">
        <v>13.475272365591398</v>
      </c>
    </row>
    <row r="158" spans="1:9" x14ac:dyDescent="0.25">
      <c r="A158" s="12">
        <f t="shared" si="2"/>
        <v>2031</v>
      </c>
      <c r="B158" s="6">
        <v>48000</v>
      </c>
      <c r="C158" s="6">
        <v>48029</v>
      </c>
      <c r="D158" s="30">
        <v>48000</v>
      </c>
      <c r="F158" s="43">
        <v>4.3769466359208851</v>
      </c>
      <c r="H158" s="49">
        <v>49.550051111111109</v>
      </c>
      <c r="I158" s="49">
        <v>27.51750333333333</v>
      </c>
    </row>
    <row r="159" spans="1:9" x14ac:dyDescent="0.25">
      <c r="A159" s="12">
        <f t="shared" si="2"/>
        <v>2031</v>
      </c>
      <c r="B159" s="6">
        <v>48030</v>
      </c>
      <c r="C159" s="6">
        <v>48060</v>
      </c>
      <c r="D159" s="30">
        <v>48030</v>
      </c>
      <c r="F159" s="43">
        <v>4.5798514468576155</v>
      </c>
      <c r="H159" s="49">
        <v>134.72167440860215</v>
      </c>
      <c r="I159" s="49">
        <v>101.03650505376343</v>
      </c>
    </row>
    <row r="160" spans="1:9" x14ac:dyDescent="0.25">
      <c r="A160" s="12">
        <f t="shared" si="2"/>
        <v>2031</v>
      </c>
      <c r="B160" s="6">
        <v>48061</v>
      </c>
      <c r="C160" s="6">
        <v>48091</v>
      </c>
      <c r="D160" s="30">
        <v>48061</v>
      </c>
      <c r="F160" s="43">
        <v>4.65231745076359</v>
      </c>
      <c r="H160" s="49">
        <v>157.46098354838708</v>
      </c>
      <c r="I160" s="49">
        <v>134.87378440860212</v>
      </c>
    </row>
    <row r="161" spans="1:9" x14ac:dyDescent="0.25">
      <c r="A161" s="12">
        <f t="shared" si="2"/>
        <v>2031</v>
      </c>
      <c r="B161" s="6">
        <v>48092</v>
      </c>
      <c r="C161" s="6">
        <v>48121</v>
      </c>
      <c r="D161" s="30">
        <v>48092</v>
      </c>
      <c r="F161" s="43">
        <v>4.4639058406080547</v>
      </c>
      <c r="H161" s="49">
        <v>75.216650000000001</v>
      </c>
      <c r="I161" s="49">
        <v>50.784203333333338</v>
      </c>
    </row>
    <row r="162" spans="1:9" x14ac:dyDescent="0.25">
      <c r="A162" s="12">
        <f t="shared" si="2"/>
        <v>2031</v>
      </c>
      <c r="B162" s="6">
        <v>48122</v>
      </c>
      <c r="C162" s="6">
        <v>48152</v>
      </c>
      <c r="D162" s="30">
        <v>48122</v>
      </c>
      <c r="F162" s="43">
        <v>4.4494126398268596</v>
      </c>
      <c r="H162" s="49">
        <v>56.56682096774194</v>
      </c>
      <c r="I162" s="49">
        <v>50.314486129032254</v>
      </c>
    </row>
    <row r="163" spans="1:9" x14ac:dyDescent="0.25">
      <c r="A163" s="12">
        <f t="shared" si="2"/>
        <v>2031</v>
      </c>
      <c r="B163" s="6">
        <v>48153</v>
      </c>
      <c r="C163" s="6">
        <v>48182</v>
      </c>
      <c r="D163" s="30">
        <v>48153</v>
      </c>
      <c r="F163" s="43">
        <v>4.5653582460764195</v>
      </c>
      <c r="H163" s="49">
        <v>55.71691463245493</v>
      </c>
      <c r="I163" s="49">
        <v>49.76933847434119</v>
      </c>
    </row>
    <row r="164" spans="1:9" x14ac:dyDescent="0.25">
      <c r="A164" s="12">
        <f t="shared" si="2"/>
        <v>2031</v>
      </c>
      <c r="B164" s="6">
        <v>48183</v>
      </c>
      <c r="C164" s="6">
        <v>48213</v>
      </c>
      <c r="D164" s="30">
        <v>48183</v>
      </c>
      <c r="F164" s="43">
        <v>4.7827562577943441</v>
      </c>
      <c r="H164" s="49">
        <v>62.664943225806446</v>
      </c>
      <c r="I164" s="49">
        <v>61.191862795698924</v>
      </c>
    </row>
    <row r="165" spans="1:9" x14ac:dyDescent="0.25">
      <c r="A165" s="12">
        <f t="shared" si="2"/>
        <v>2032</v>
      </c>
      <c r="B165" s="6">
        <v>48214</v>
      </c>
      <c r="C165" s="6">
        <v>48244</v>
      </c>
      <c r="D165" s="30">
        <v>48214</v>
      </c>
      <c r="F165" s="43">
        <v>4.8186269297278015</v>
      </c>
      <c r="H165" s="49">
        <v>64.452967096774188</v>
      </c>
      <c r="I165" s="49">
        <v>57.525982580645163</v>
      </c>
    </row>
    <row r="166" spans="1:9" x14ac:dyDescent="0.25">
      <c r="A166" s="12">
        <f t="shared" si="2"/>
        <v>2032</v>
      </c>
      <c r="B166" s="6">
        <v>48245</v>
      </c>
      <c r="C166" s="6">
        <v>48273</v>
      </c>
      <c r="D166" s="30">
        <v>48245</v>
      </c>
      <c r="F166" s="43">
        <v>4.6555349413370148</v>
      </c>
      <c r="H166" s="49">
        <v>57.360752758620698</v>
      </c>
      <c r="I166" s="49">
        <v>58.267809655172414</v>
      </c>
    </row>
    <row r="167" spans="1:9" x14ac:dyDescent="0.25">
      <c r="A167" s="12">
        <f t="shared" si="2"/>
        <v>2032</v>
      </c>
      <c r="B167" s="6">
        <v>48274</v>
      </c>
      <c r="C167" s="6">
        <v>48304</v>
      </c>
      <c r="D167" s="30">
        <v>48274</v>
      </c>
      <c r="F167" s="43">
        <v>4.4924429529462273</v>
      </c>
      <c r="H167" s="49">
        <v>49.502893243606998</v>
      </c>
      <c r="I167" s="49">
        <v>40.062479421265138</v>
      </c>
    </row>
    <row r="168" spans="1:9" x14ac:dyDescent="0.25">
      <c r="A168" s="12">
        <f t="shared" si="2"/>
        <v>2032</v>
      </c>
      <c r="B168" s="6">
        <v>48305</v>
      </c>
      <c r="C168" s="6">
        <v>48334</v>
      </c>
      <c r="D168" s="30">
        <v>48305</v>
      </c>
      <c r="F168" s="43">
        <v>4.3590040533537655</v>
      </c>
      <c r="H168" s="49">
        <v>38.515438222222222</v>
      </c>
      <c r="I168" s="49">
        <v>27.391033555555552</v>
      </c>
    </row>
    <row r="169" spans="1:9" x14ac:dyDescent="0.25">
      <c r="A169" s="12">
        <f t="shared" si="2"/>
        <v>2032</v>
      </c>
      <c r="B169" s="6">
        <v>48335</v>
      </c>
      <c r="C169" s="6">
        <v>48365</v>
      </c>
      <c r="D169" s="30">
        <v>48335</v>
      </c>
      <c r="F169" s="43">
        <v>4.3886571421520904</v>
      </c>
      <c r="H169" s="49">
        <v>32.900041182795704</v>
      </c>
      <c r="I169" s="49">
        <v>12.016604301075269</v>
      </c>
    </row>
    <row r="170" spans="1:9" x14ac:dyDescent="0.25">
      <c r="A170" s="12">
        <f t="shared" si="2"/>
        <v>2032</v>
      </c>
      <c r="B170" s="6">
        <v>48366</v>
      </c>
      <c r="C170" s="6">
        <v>48395</v>
      </c>
      <c r="D170" s="30">
        <v>48366</v>
      </c>
      <c r="F170" s="43">
        <v>4.4183102309504152</v>
      </c>
      <c r="H170" s="49">
        <v>52.478442666666666</v>
      </c>
      <c r="I170" s="49">
        <v>28.584828666666667</v>
      </c>
    </row>
    <row r="171" spans="1:9" x14ac:dyDescent="0.25">
      <c r="A171" s="12">
        <f t="shared" si="2"/>
        <v>2032</v>
      </c>
      <c r="B171" s="6">
        <v>48396</v>
      </c>
      <c r="C171" s="6">
        <v>48426</v>
      </c>
      <c r="D171" s="30">
        <v>48396</v>
      </c>
      <c r="F171" s="43">
        <v>4.6110553081395267</v>
      </c>
      <c r="H171" s="49">
        <v>124.64507645161291</v>
      </c>
      <c r="I171" s="49">
        <v>91.468988387096772</v>
      </c>
    </row>
    <row r="172" spans="1:9" x14ac:dyDescent="0.25">
      <c r="A172" s="12">
        <f t="shared" si="2"/>
        <v>2032</v>
      </c>
      <c r="B172" s="6">
        <v>48427</v>
      </c>
      <c r="C172" s="6">
        <v>48457</v>
      </c>
      <c r="D172" s="30">
        <v>48427</v>
      </c>
      <c r="F172" s="43">
        <v>4.7000145745345021</v>
      </c>
      <c r="H172" s="49">
        <v>148.31126387096774</v>
      </c>
      <c r="I172" s="49">
        <v>123.38523784946236</v>
      </c>
    </row>
    <row r="173" spans="1:9" x14ac:dyDescent="0.25">
      <c r="A173" s="12">
        <f t="shared" si="2"/>
        <v>2032</v>
      </c>
      <c r="B173" s="6">
        <v>48458</v>
      </c>
      <c r="C173" s="6">
        <v>48487</v>
      </c>
      <c r="D173" s="30">
        <v>48458</v>
      </c>
      <c r="F173" s="43">
        <v>4.551749130542877</v>
      </c>
      <c r="H173" s="49">
        <v>77.069287777777774</v>
      </c>
      <c r="I173" s="49">
        <v>50.512588888888892</v>
      </c>
    </row>
    <row r="174" spans="1:9" x14ac:dyDescent="0.25">
      <c r="A174" s="12">
        <f t="shared" si="2"/>
        <v>2032</v>
      </c>
      <c r="B174" s="6">
        <v>48488</v>
      </c>
      <c r="C174" s="6">
        <v>48518</v>
      </c>
      <c r="D174" s="30">
        <v>48488</v>
      </c>
      <c r="F174" s="43">
        <v>4.551749130542877</v>
      </c>
      <c r="H174" s="49">
        <v>61.363029032258062</v>
      </c>
      <c r="I174" s="49">
        <v>52.489608817204299</v>
      </c>
    </row>
    <row r="175" spans="1:9" x14ac:dyDescent="0.25">
      <c r="A175" s="12">
        <f t="shared" si="2"/>
        <v>2032</v>
      </c>
      <c r="B175" s="6">
        <v>48519</v>
      </c>
      <c r="C175" s="6">
        <v>48548</v>
      </c>
      <c r="D175" s="30">
        <v>48519</v>
      </c>
      <c r="F175" s="43">
        <v>4.7148411189336645</v>
      </c>
      <c r="H175" s="49">
        <v>62.611180499306521</v>
      </c>
      <c r="I175" s="49">
        <v>55.000825603328707</v>
      </c>
    </row>
    <row r="176" spans="1:9" x14ac:dyDescent="0.25">
      <c r="A176" s="12">
        <f t="shared" si="2"/>
        <v>2032</v>
      </c>
      <c r="B176" s="6">
        <v>48549</v>
      </c>
      <c r="C176" s="6">
        <v>48579</v>
      </c>
      <c r="D176" s="30">
        <v>48549</v>
      </c>
      <c r="F176" s="43">
        <v>4.9520658293202633</v>
      </c>
      <c r="H176" s="49">
        <v>66.680359247311827</v>
      </c>
      <c r="I176" s="49">
        <v>65.184431935483886</v>
      </c>
    </row>
    <row r="177" spans="1:9" x14ac:dyDescent="0.25">
      <c r="A177" s="12">
        <f t="shared" si="2"/>
        <v>2033</v>
      </c>
      <c r="B177" s="6">
        <v>48580</v>
      </c>
      <c r="C177" s="6">
        <v>48610</v>
      </c>
      <c r="D177" s="30">
        <v>48580</v>
      </c>
      <c r="F177" s="43">
        <v>4.990125568792914</v>
      </c>
      <c r="H177" s="49">
        <v>67.89397043010753</v>
      </c>
      <c r="I177" s="49">
        <v>59.533380000000001</v>
      </c>
    </row>
    <row r="178" spans="1:9" x14ac:dyDescent="0.25">
      <c r="A178" s="12">
        <f t="shared" si="2"/>
        <v>2033</v>
      </c>
      <c r="B178" s="6">
        <v>48611</v>
      </c>
      <c r="C178" s="6">
        <v>48638</v>
      </c>
      <c r="D178" s="30">
        <v>48611</v>
      </c>
      <c r="F178" s="43">
        <v>5.0052931237132565</v>
      </c>
      <c r="H178" s="49">
        <v>61.201501428571433</v>
      </c>
      <c r="I178" s="49">
        <v>62.306092857142858</v>
      </c>
    </row>
    <row r="179" spans="1:9" x14ac:dyDescent="0.25">
      <c r="A179" s="12">
        <f t="shared" si="2"/>
        <v>2033</v>
      </c>
      <c r="B179" s="6">
        <v>48639</v>
      </c>
      <c r="C179" s="6">
        <v>48669</v>
      </c>
      <c r="D179" s="30">
        <v>48639</v>
      </c>
      <c r="F179" s="43">
        <v>4.8081149097487952</v>
      </c>
      <c r="H179" s="49">
        <v>48.230291520861371</v>
      </c>
      <c r="I179" s="49">
        <v>41.814473391655447</v>
      </c>
    </row>
    <row r="180" spans="1:9" x14ac:dyDescent="0.25">
      <c r="A180" s="12">
        <f t="shared" si="2"/>
        <v>2033</v>
      </c>
      <c r="B180" s="6">
        <v>48670</v>
      </c>
      <c r="C180" s="6">
        <v>48699</v>
      </c>
      <c r="D180" s="30">
        <v>48670</v>
      </c>
      <c r="F180" s="43">
        <v>4.4592611465809018</v>
      </c>
      <c r="H180" s="49">
        <v>35.320760888888891</v>
      </c>
      <c r="I180" s="49">
        <v>20.553252444444443</v>
      </c>
    </row>
    <row r="181" spans="1:9" x14ac:dyDescent="0.25">
      <c r="A181" s="12">
        <f t="shared" si="2"/>
        <v>2033</v>
      </c>
      <c r="B181" s="6">
        <v>48700</v>
      </c>
      <c r="C181" s="6">
        <v>48730</v>
      </c>
      <c r="D181" s="30">
        <v>48700</v>
      </c>
      <c r="F181" s="43">
        <v>4.4895962564215877</v>
      </c>
      <c r="H181" s="49">
        <v>33.89270419354839</v>
      </c>
      <c r="I181" s="49">
        <v>11.903861935483871</v>
      </c>
    </row>
    <row r="182" spans="1:9" x14ac:dyDescent="0.25">
      <c r="A182" s="12">
        <f t="shared" si="2"/>
        <v>2033</v>
      </c>
      <c r="B182" s="6">
        <v>48731</v>
      </c>
      <c r="C182" s="6">
        <v>48760</v>
      </c>
      <c r="D182" s="30">
        <v>48731</v>
      </c>
      <c r="F182" s="43">
        <v>4.5350989211826178</v>
      </c>
      <c r="H182" s="49">
        <v>52.187786444444441</v>
      </c>
      <c r="I182" s="49">
        <v>27.153261555555556</v>
      </c>
    </row>
    <row r="183" spans="1:9" x14ac:dyDescent="0.25">
      <c r="A183" s="12">
        <f t="shared" si="2"/>
        <v>2033</v>
      </c>
      <c r="B183" s="6">
        <v>48761</v>
      </c>
      <c r="C183" s="6">
        <v>48791</v>
      </c>
      <c r="D183" s="30">
        <v>48761</v>
      </c>
      <c r="F183" s="43">
        <v>4.7171095802267358</v>
      </c>
      <c r="H183" s="49">
        <v>117.51638354838711</v>
      </c>
      <c r="I183" s="49">
        <v>85.2462970967742</v>
      </c>
    </row>
    <row r="184" spans="1:9" x14ac:dyDescent="0.25">
      <c r="A184" s="12">
        <f t="shared" si="2"/>
        <v>2033</v>
      </c>
      <c r="B184" s="6">
        <v>48792</v>
      </c>
      <c r="C184" s="6">
        <v>48822</v>
      </c>
      <c r="D184" s="30">
        <v>48792</v>
      </c>
      <c r="F184" s="43">
        <v>4.838450019589482</v>
      </c>
      <c r="H184" s="49">
        <v>142.02581290322581</v>
      </c>
      <c r="I184" s="49">
        <v>117.53089774193548</v>
      </c>
    </row>
    <row r="185" spans="1:9" x14ac:dyDescent="0.25">
      <c r="A185" s="12">
        <f t="shared" si="2"/>
        <v>2033</v>
      </c>
      <c r="B185" s="6">
        <v>48823</v>
      </c>
      <c r="C185" s="6">
        <v>48852</v>
      </c>
      <c r="D185" s="30">
        <v>48823</v>
      </c>
      <c r="F185" s="43">
        <v>4.7019420253063933</v>
      </c>
      <c r="H185" s="49">
        <v>78.265845555555572</v>
      </c>
      <c r="I185" s="49">
        <v>47.674192222222224</v>
      </c>
    </row>
    <row r="186" spans="1:9" x14ac:dyDescent="0.25">
      <c r="A186" s="12">
        <f t="shared" si="2"/>
        <v>2033</v>
      </c>
      <c r="B186" s="6">
        <v>48853</v>
      </c>
      <c r="C186" s="6">
        <v>48883</v>
      </c>
      <c r="D186" s="30">
        <v>48853</v>
      </c>
      <c r="F186" s="43">
        <v>4.686774470386049</v>
      </c>
      <c r="H186" s="49">
        <v>66.25103838709677</v>
      </c>
      <c r="I186" s="49">
        <v>58.744069677419361</v>
      </c>
    </row>
    <row r="187" spans="1:9" x14ac:dyDescent="0.25">
      <c r="A187" s="12">
        <f t="shared" si="2"/>
        <v>2033</v>
      </c>
      <c r="B187" s="6">
        <v>48884</v>
      </c>
      <c r="C187" s="6">
        <v>48913</v>
      </c>
      <c r="D187" s="30">
        <v>48884</v>
      </c>
      <c r="F187" s="43">
        <v>4.9294553491115405</v>
      </c>
      <c r="H187" s="49">
        <v>64.392545076282943</v>
      </c>
      <c r="I187" s="49">
        <v>59.31632162274618</v>
      </c>
    </row>
    <row r="188" spans="1:9" x14ac:dyDescent="0.25">
      <c r="A188" s="12">
        <f t="shared" si="2"/>
        <v>2033</v>
      </c>
      <c r="B188" s="6">
        <v>48914</v>
      </c>
      <c r="C188" s="6">
        <v>48944</v>
      </c>
      <c r="D188" s="30">
        <v>48914</v>
      </c>
      <c r="F188" s="43">
        <v>5.1114660081556593</v>
      </c>
      <c r="H188" s="49">
        <v>69.409973655913973</v>
      </c>
      <c r="I188" s="49">
        <v>66.806365483870962</v>
      </c>
    </row>
    <row r="189" spans="1:9" x14ac:dyDescent="0.25">
      <c r="A189" s="12">
        <f t="shared" si="2"/>
        <v>2034</v>
      </c>
      <c r="B189" s="6">
        <v>48945</v>
      </c>
      <c r="C189" s="6">
        <v>48975</v>
      </c>
      <c r="D189" s="30">
        <v>48945</v>
      </c>
      <c r="F189" s="43">
        <v>5.1564833111592376</v>
      </c>
      <c r="H189" s="49">
        <v>69.590678602150533</v>
      </c>
      <c r="I189" s="49">
        <v>60.368289892473115</v>
      </c>
    </row>
    <row r="190" spans="1:9" x14ac:dyDescent="0.25">
      <c r="A190" s="12">
        <f t="shared" si="2"/>
        <v>2034</v>
      </c>
      <c r="B190" s="6">
        <v>48976</v>
      </c>
      <c r="C190" s="6">
        <v>49003</v>
      </c>
      <c r="D190" s="30">
        <v>48976</v>
      </c>
      <c r="F190" s="43">
        <v>5.1875464636361004</v>
      </c>
      <c r="H190" s="49">
        <v>61.548807142857143</v>
      </c>
      <c r="I190" s="49">
        <v>62.69520714285715</v>
      </c>
    </row>
    <row r="191" spans="1:9" x14ac:dyDescent="0.25">
      <c r="A191" s="12">
        <f t="shared" si="2"/>
        <v>2034</v>
      </c>
      <c r="B191" s="6">
        <v>49004</v>
      </c>
      <c r="C191" s="6">
        <v>49034</v>
      </c>
      <c r="D191" s="30">
        <v>49004</v>
      </c>
      <c r="F191" s="43">
        <v>4.9390412438211984</v>
      </c>
      <c r="H191" s="49">
        <v>50.393031857335131</v>
      </c>
      <c r="I191" s="49">
        <v>41.789992489905785</v>
      </c>
    </row>
    <row r="192" spans="1:9" x14ac:dyDescent="0.25">
      <c r="A192" s="12">
        <f t="shared" si="2"/>
        <v>2034</v>
      </c>
      <c r="B192" s="6">
        <v>49035</v>
      </c>
      <c r="C192" s="6">
        <v>49064</v>
      </c>
      <c r="D192" s="30">
        <v>49035</v>
      </c>
      <c r="F192" s="43">
        <v>4.5507518378604122</v>
      </c>
      <c r="H192" s="49">
        <v>35.810847777777781</v>
      </c>
      <c r="I192" s="49">
        <v>20.363928888888889</v>
      </c>
    </row>
    <row r="193" spans="1:9" x14ac:dyDescent="0.25">
      <c r="A193" s="12">
        <f t="shared" si="2"/>
        <v>2034</v>
      </c>
      <c r="B193" s="6">
        <v>49065</v>
      </c>
      <c r="C193" s="6">
        <v>49095</v>
      </c>
      <c r="D193" s="30">
        <v>49065</v>
      </c>
      <c r="F193" s="43">
        <v>4.5973465665757063</v>
      </c>
      <c r="H193" s="49">
        <v>35.487104731182797</v>
      </c>
      <c r="I193" s="49">
        <v>12.486355913978494</v>
      </c>
    </row>
    <row r="194" spans="1:9" x14ac:dyDescent="0.25">
      <c r="A194" s="12">
        <f t="shared" si="2"/>
        <v>2034</v>
      </c>
      <c r="B194" s="6">
        <v>49096</v>
      </c>
      <c r="C194" s="6">
        <v>49125</v>
      </c>
      <c r="D194" s="30">
        <v>49096</v>
      </c>
      <c r="F194" s="43">
        <v>4.628409719052569</v>
      </c>
      <c r="H194" s="49">
        <v>53.745603333333335</v>
      </c>
      <c r="I194" s="49">
        <v>27.784058222222221</v>
      </c>
    </row>
    <row r="195" spans="1:9" x14ac:dyDescent="0.25">
      <c r="A195" s="12">
        <f t="shared" si="2"/>
        <v>2034</v>
      </c>
      <c r="B195" s="6">
        <v>49126</v>
      </c>
      <c r="C195" s="6">
        <v>49156</v>
      </c>
      <c r="D195" s="30">
        <v>49126</v>
      </c>
      <c r="F195" s="43">
        <v>4.8303202101521778</v>
      </c>
      <c r="H195" s="49">
        <v>120.47051870967742</v>
      </c>
      <c r="I195" s="49">
        <v>86.528552688172041</v>
      </c>
    </row>
    <row r="196" spans="1:9" x14ac:dyDescent="0.25">
      <c r="A196" s="12">
        <f t="shared" si="2"/>
        <v>2034</v>
      </c>
      <c r="B196" s="6">
        <v>49157</v>
      </c>
      <c r="C196" s="6">
        <v>49187</v>
      </c>
      <c r="D196" s="30">
        <v>49157</v>
      </c>
      <c r="F196" s="43">
        <v>4.9390412438211984</v>
      </c>
      <c r="H196" s="49">
        <v>136.13270096774195</v>
      </c>
      <c r="I196" s="49">
        <v>111.95008387096775</v>
      </c>
    </row>
    <row r="197" spans="1:9" x14ac:dyDescent="0.25">
      <c r="A197" s="12">
        <f t="shared" si="2"/>
        <v>2034</v>
      </c>
      <c r="B197" s="6">
        <v>49188</v>
      </c>
      <c r="C197" s="6">
        <v>49217</v>
      </c>
      <c r="D197" s="30">
        <v>49188</v>
      </c>
      <c r="F197" s="43">
        <v>4.7215991764831573</v>
      </c>
      <c r="H197" s="49">
        <v>75.713741111111105</v>
      </c>
      <c r="I197" s="49">
        <v>46.618494444444444</v>
      </c>
    </row>
    <row r="198" spans="1:9" x14ac:dyDescent="0.25">
      <c r="A198" s="12">
        <f t="shared" si="2"/>
        <v>2034</v>
      </c>
      <c r="B198" s="6">
        <v>49218</v>
      </c>
      <c r="C198" s="6">
        <v>49248</v>
      </c>
      <c r="D198" s="30">
        <v>49218</v>
      </c>
      <c r="F198" s="43">
        <v>4.7371307527215887</v>
      </c>
      <c r="H198" s="49">
        <v>64.468222903225808</v>
      </c>
      <c r="I198" s="49">
        <v>56.758546559139781</v>
      </c>
    </row>
    <row r="199" spans="1:9" x14ac:dyDescent="0.25">
      <c r="A199" s="12">
        <f t="shared" si="2"/>
        <v>2034</v>
      </c>
      <c r="B199" s="6">
        <v>49249</v>
      </c>
      <c r="C199" s="6">
        <v>49278</v>
      </c>
      <c r="D199" s="30">
        <v>49249</v>
      </c>
      <c r="F199" s="43">
        <v>4.8458517863906092</v>
      </c>
      <c r="H199" s="49">
        <v>65.18922766990292</v>
      </c>
      <c r="I199" s="49">
        <v>60.069447059639394</v>
      </c>
    </row>
    <row r="200" spans="1:9" x14ac:dyDescent="0.25">
      <c r="A200" s="12">
        <f t="shared" si="2"/>
        <v>2034</v>
      </c>
      <c r="B200" s="6">
        <v>49279</v>
      </c>
      <c r="C200" s="6">
        <v>49309</v>
      </c>
      <c r="D200" s="30">
        <v>49279</v>
      </c>
      <c r="F200" s="43">
        <v>5.1254201586823749</v>
      </c>
      <c r="H200" s="49">
        <v>72.061440430107524</v>
      </c>
      <c r="I200" s="49">
        <v>69.195253440860213</v>
      </c>
    </row>
    <row r="201" spans="1:9" x14ac:dyDescent="0.25">
      <c r="A201" s="12">
        <f t="shared" si="2"/>
        <v>2035</v>
      </c>
      <c r="B201" s="6">
        <v>49310</v>
      </c>
      <c r="C201" s="6">
        <v>49340</v>
      </c>
      <c r="D201" s="30">
        <v>49310</v>
      </c>
      <c r="F201" s="43">
        <v>5.1689085721499826</v>
      </c>
      <c r="H201" s="49">
        <v>72.861810215053765</v>
      </c>
      <c r="I201" s="49">
        <v>65.385131935483855</v>
      </c>
    </row>
    <row r="202" spans="1:9" x14ac:dyDescent="0.25">
      <c r="A202" s="12">
        <f t="shared" ref="A202:A265" si="3">YEAR(B202)</f>
        <v>2035</v>
      </c>
      <c r="B202" s="6">
        <v>49341</v>
      </c>
      <c r="C202" s="6">
        <v>49368</v>
      </c>
      <c r="D202" s="30">
        <v>49341</v>
      </c>
      <c r="F202" s="43">
        <v>5.0575782336729063</v>
      </c>
      <c r="H202" s="49">
        <v>64.525802857142864</v>
      </c>
      <c r="I202" s="49">
        <v>66.039395714285718</v>
      </c>
    </row>
    <row r="203" spans="1:9" x14ac:dyDescent="0.25">
      <c r="A203" s="12">
        <f t="shared" si="3"/>
        <v>2035</v>
      </c>
      <c r="B203" s="6">
        <v>49369</v>
      </c>
      <c r="C203" s="6">
        <v>49399</v>
      </c>
      <c r="D203" s="30">
        <v>49369</v>
      </c>
      <c r="F203" s="43">
        <v>4.8508218907869072</v>
      </c>
      <c r="H203" s="49">
        <v>52.218423270524902</v>
      </c>
      <c r="I203" s="49">
        <v>43.071218600269177</v>
      </c>
    </row>
    <row r="204" spans="1:9" x14ac:dyDescent="0.25">
      <c r="A204" s="12">
        <f t="shared" si="3"/>
        <v>2035</v>
      </c>
      <c r="B204" s="6">
        <v>49400</v>
      </c>
      <c r="C204" s="6">
        <v>49429</v>
      </c>
      <c r="D204" s="30">
        <v>49400</v>
      </c>
      <c r="F204" s="43">
        <v>4.7553958863779844</v>
      </c>
      <c r="H204" s="49">
        <v>35.902192222222226</v>
      </c>
      <c r="I204" s="49">
        <v>25.48588333333333</v>
      </c>
    </row>
    <row r="205" spans="1:9" x14ac:dyDescent="0.25">
      <c r="A205" s="12">
        <f t="shared" si="3"/>
        <v>2035</v>
      </c>
      <c r="B205" s="6">
        <v>49430</v>
      </c>
      <c r="C205" s="6">
        <v>49460</v>
      </c>
      <c r="D205" s="30">
        <v>49430</v>
      </c>
      <c r="F205" s="43">
        <v>4.8031088885824458</v>
      </c>
      <c r="H205" s="49">
        <v>32.551902580645162</v>
      </c>
      <c r="I205" s="49">
        <v>10.772455376344087</v>
      </c>
    </row>
    <row r="206" spans="1:9" x14ac:dyDescent="0.25">
      <c r="A206" s="12">
        <f t="shared" si="3"/>
        <v>2035</v>
      </c>
      <c r="B206" s="6">
        <v>49461</v>
      </c>
      <c r="C206" s="6">
        <v>49490</v>
      </c>
      <c r="D206" s="30">
        <v>49461</v>
      </c>
      <c r="F206" s="43">
        <v>4.8349175567187537</v>
      </c>
      <c r="H206" s="49">
        <v>49.40344533333333</v>
      </c>
      <c r="I206" s="49">
        <v>23.733912666666669</v>
      </c>
    </row>
    <row r="207" spans="1:9" x14ac:dyDescent="0.25">
      <c r="A207" s="12">
        <f t="shared" si="3"/>
        <v>2035</v>
      </c>
      <c r="B207" s="6">
        <v>49491</v>
      </c>
      <c r="C207" s="6">
        <v>49521</v>
      </c>
      <c r="D207" s="30">
        <v>49491</v>
      </c>
      <c r="F207" s="43">
        <v>5.0575782336729063</v>
      </c>
      <c r="H207" s="49">
        <v>110.19024129032258</v>
      </c>
      <c r="I207" s="49">
        <v>78.675440752688175</v>
      </c>
    </row>
    <row r="208" spans="1:9" x14ac:dyDescent="0.25">
      <c r="A208" s="12">
        <f t="shared" si="3"/>
        <v>2035</v>
      </c>
      <c r="B208" s="6">
        <v>49522</v>
      </c>
      <c r="C208" s="6">
        <v>49552</v>
      </c>
      <c r="D208" s="30">
        <v>49522</v>
      </c>
      <c r="F208" s="43">
        <v>5.1848129062181361</v>
      </c>
      <c r="H208" s="49">
        <v>159.26703387096777</v>
      </c>
      <c r="I208" s="49">
        <v>134.03108483870966</v>
      </c>
    </row>
    <row r="209" spans="1:9" x14ac:dyDescent="0.25">
      <c r="A209" s="12">
        <f t="shared" si="3"/>
        <v>2035</v>
      </c>
      <c r="B209" s="6">
        <v>49553</v>
      </c>
      <c r="C209" s="6">
        <v>49582</v>
      </c>
      <c r="D209" s="30">
        <v>49553</v>
      </c>
      <c r="F209" s="43">
        <v>4.978056563332137</v>
      </c>
      <c r="H209" s="49">
        <v>84.385090666666656</v>
      </c>
      <c r="I209" s="49">
        <v>52.722682000000006</v>
      </c>
    </row>
    <row r="210" spans="1:9" x14ac:dyDescent="0.25">
      <c r="A210" s="12">
        <f t="shared" si="3"/>
        <v>2035</v>
      </c>
      <c r="B210" s="6">
        <v>49583</v>
      </c>
      <c r="C210" s="6">
        <v>49613</v>
      </c>
      <c r="D210" s="30">
        <v>49583</v>
      </c>
      <c r="F210" s="43">
        <v>4.978056563332137</v>
      </c>
      <c r="H210" s="49">
        <v>70.829409032258056</v>
      </c>
      <c r="I210" s="49">
        <v>58.987585161290319</v>
      </c>
    </row>
    <row r="211" spans="1:9" x14ac:dyDescent="0.25">
      <c r="A211" s="12">
        <f t="shared" si="3"/>
        <v>2035</v>
      </c>
      <c r="B211" s="6">
        <v>49614</v>
      </c>
      <c r="C211" s="6">
        <v>49643</v>
      </c>
      <c r="D211" s="30">
        <v>49614</v>
      </c>
      <c r="F211" s="43">
        <v>5.1530042380818291</v>
      </c>
      <c r="H211" s="49">
        <v>69.714719986130376</v>
      </c>
      <c r="I211" s="49">
        <v>56.715898474341195</v>
      </c>
    </row>
    <row r="212" spans="1:9" x14ac:dyDescent="0.25">
      <c r="A212" s="12">
        <f t="shared" si="3"/>
        <v>2035</v>
      </c>
      <c r="B212" s="6">
        <v>49644</v>
      </c>
      <c r="C212" s="6">
        <v>49674</v>
      </c>
      <c r="D212" s="30">
        <v>49644</v>
      </c>
      <c r="F212" s="43">
        <v>5.391569249104136</v>
      </c>
      <c r="H212" s="49">
        <v>74.113275591397851</v>
      </c>
      <c r="I212" s="49">
        <v>68.610341935483873</v>
      </c>
    </row>
    <row r="213" spans="1:9" x14ac:dyDescent="0.25">
      <c r="A213" s="12">
        <f t="shared" si="3"/>
        <v>2036</v>
      </c>
      <c r="B213" s="6">
        <v>49675</v>
      </c>
      <c r="C213" s="6">
        <v>49705</v>
      </c>
      <c r="D213" s="30">
        <v>49675</v>
      </c>
      <c r="F213" s="43">
        <v>5.4342246730749242</v>
      </c>
      <c r="H213" s="49">
        <v>75.474873548387109</v>
      </c>
      <c r="I213" s="49">
        <v>67.50214301075269</v>
      </c>
    </row>
    <row r="214" spans="1:9" x14ac:dyDescent="0.25">
      <c r="A214" s="12">
        <f t="shared" si="3"/>
        <v>2036</v>
      </c>
      <c r="B214" s="6">
        <v>49706</v>
      </c>
      <c r="C214" s="6">
        <v>49734</v>
      </c>
      <c r="D214" s="30">
        <v>49706</v>
      </c>
      <c r="F214" s="43">
        <v>5.3528740043163179</v>
      </c>
      <c r="H214" s="49">
        <v>67.348415057471257</v>
      </c>
      <c r="I214" s="49">
        <v>69.320550689655164</v>
      </c>
    </row>
    <row r="215" spans="1:9" x14ac:dyDescent="0.25">
      <c r="A215" s="12">
        <f t="shared" si="3"/>
        <v>2036</v>
      </c>
      <c r="B215" s="6">
        <v>49735</v>
      </c>
      <c r="C215" s="6">
        <v>49765</v>
      </c>
      <c r="D215" s="30">
        <v>49735</v>
      </c>
      <c r="F215" s="43">
        <v>5.1739025330473831</v>
      </c>
      <c r="H215" s="49">
        <v>52.947410067294754</v>
      </c>
      <c r="I215" s="49">
        <v>44.38509601615074</v>
      </c>
    </row>
    <row r="216" spans="1:9" x14ac:dyDescent="0.25">
      <c r="A216" s="12">
        <f t="shared" si="3"/>
        <v>2036</v>
      </c>
      <c r="B216" s="6">
        <v>49766</v>
      </c>
      <c r="C216" s="6">
        <v>49795</v>
      </c>
      <c r="D216" s="30">
        <v>49766</v>
      </c>
      <c r="F216" s="43">
        <v>4.7996894567577923</v>
      </c>
      <c r="H216" s="49">
        <v>35.348395333333336</v>
      </c>
      <c r="I216" s="49">
        <v>20.211992888888886</v>
      </c>
    </row>
    <row r="217" spans="1:9" x14ac:dyDescent="0.25">
      <c r="A217" s="12">
        <f t="shared" si="3"/>
        <v>2036</v>
      </c>
      <c r="B217" s="6">
        <v>49796</v>
      </c>
      <c r="C217" s="6">
        <v>49826</v>
      </c>
      <c r="D217" s="30">
        <v>49796</v>
      </c>
      <c r="F217" s="43">
        <v>4.8322297242612349</v>
      </c>
      <c r="H217" s="49">
        <v>33.22874516129032</v>
      </c>
      <c r="I217" s="49">
        <v>10.576570322580645</v>
      </c>
    </row>
    <row r="218" spans="1:9" x14ac:dyDescent="0.25">
      <c r="A218" s="12">
        <f t="shared" si="3"/>
        <v>2036</v>
      </c>
      <c r="B218" s="6">
        <v>49827</v>
      </c>
      <c r="C218" s="6">
        <v>49856</v>
      </c>
      <c r="D218" s="30">
        <v>49827</v>
      </c>
      <c r="F218" s="43">
        <v>4.8810401255163987</v>
      </c>
      <c r="H218" s="49">
        <v>52.975514444444443</v>
      </c>
      <c r="I218" s="49">
        <v>25.844741111111109</v>
      </c>
    </row>
    <row r="219" spans="1:9" x14ac:dyDescent="0.25">
      <c r="A219" s="12">
        <f t="shared" si="3"/>
        <v>2036</v>
      </c>
      <c r="B219" s="6">
        <v>49857</v>
      </c>
      <c r="C219" s="6">
        <v>49887</v>
      </c>
      <c r="D219" s="30">
        <v>49857</v>
      </c>
      <c r="F219" s="43">
        <v>5.1413622655439406</v>
      </c>
      <c r="H219" s="49">
        <v>126.44311591397849</v>
      </c>
      <c r="I219" s="49">
        <v>89.99017021505378</v>
      </c>
    </row>
    <row r="220" spans="1:9" x14ac:dyDescent="0.25">
      <c r="A220" s="12">
        <f t="shared" si="3"/>
        <v>2036</v>
      </c>
      <c r="B220" s="6">
        <v>49888</v>
      </c>
      <c r="C220" s="6">
        <v>49918</v>
      </c>
      <c r="D220" s="30">
        <v>49888</v>
      </c>
      <c r="F220" s="43">
        <v>5.2877934693094319</v>
      </c>
      <c r="H220" s="49">
        <v>148.90009752688172</v>
      </c>
      <c r="I220" s="49">
        <v>123.91043838709676</v>
      </c>
    </row>
    <row r="221" spans="1:9" x14ac:dyDescent="0.25">
      <c r="A221" s="12">
        <f t="shared" si="3"/>
        <v>2036</v>
      </c>
      <c r="B221" s="6">
        <v>49919</v>
      </c>
      <c r="C221" s="6">
        <v>49948</v>
      </c>
      <c r="D221" s="30">
        <v>49919</v>
      </c>
      <c r="F221" s="43">
        <v>5.1250921317922185</v>
      </c>
      <c r="H221" s="49">
        <v>89.462862222222228</v>
      </c>
      <c r="I221" s="49">
        <v>55.338125555555557</v>
      </c>
    </row>
    <row r="222" spans="1:9" x14ac:dyDescent="0.25">
      <c r="A222" s="12">
        <f t="shared" si="3"/>
        <v>2036</v>
      </c>
      <c r="B222" s="6">
        <v>49949</v>
      </c>
      <c r="C222" s="6">
        <v>49979</v>
      </c>
      <c r="D222" s="30">
        <v>49949</v>
      </c>
      <c r="F222" s="43">
        <v>5.1088219980404981</v>
      </c>
      <c r="H222" s="49">
        <v>75.934768387096781</v>
      </c>
      <c r="I222" s="49">
        <v>65.16327903225806</v>
      </c>
    </row>
    <row r="223" spans="1:9" x14ac:dyDescent="0.25">
      <c r="A223" s="12">
        <f t="shared" si="3"/>
        <v>2036</v>
      </c>
      <c r="B223" s="6">
        <v>49980</v>
      </c>
      <c r="C223" s="6">
        <v>50009</v>
      </c>
      <c r="D223" s="30">
        <v>49980</v>
      </c>
      <c r="F223" s="43">
        <v>5.3854142718197604</v>
      </c>
      <c r="H223" s="49">
        <v>70.982891955617205</v>
      </c>
      <c r="I223" s="49">
        <v>61.934994202496526</v>
      </c>
    </row>
    <row r="224" spans="1:9" x14ac:dyDescent="0.25">
      <c r="A224" s="12">
        <f t="shared" si="3"/>
        <v>2036</v>
      </c>
      <c r="B224" s="6">
        <v>50010</v>
      </c>
      <c r="C224" s="6">
        <v>50040</v>
      </c>
      <c r="D224" s="30">
        <v>50010</v>
      </c>
      <c r="F224" s="43">
        <v>5.5643857430886943</v>
      </c>
      <c r="H224" s="49">
        <v>78.148014301075264</v>
      </c>
      <c r="I224" s="49">
        <v>73.160405806451607</v>
      </c>
    </row>
    <row r="225" spans="1:9" x14ac:dyDescent="0.25">
      <c r="A225" s="12">
        <f t="shared" si="3"/>
        <v>2037</v>
      </c>
      <c r="B225" s="6">
        <v>50041</v>
      </c>
      <c r="C225" s="6">
        <v>50071</v>
      </c>
      <c r="D225" s="30">
        <v>50041</v>
      </c>
      <c r="F225" s="43">
        <v>5.60914488103968</v>
      </c>
      <c r="H225" s="49">
        <v>78.944306881720422</v>
      </c>
      <c r="I225" s="49">
        <v>70.258382258064515</v>
      </c>
    </row>
    <row r="226" spans="1:9" x14ac:dyDescent="0.25">
      <c r="A226" s="12">
        <f t="shared" si="3"/>
        <v>2037</v>
      </c>
      <c r="B226" s="6">
        <v>50072</v>
      </c>
      <c r="C226" s="6">
        <v>50099</v>
      </c>
      <c r="D226" s="30">
        <v>50072</v>
      </c>
      <c r="F226" s="43">
        <v>5.6424335746957013</v>
      </c>
      <c r="H226" s="49">
        <v>69.994994285714284</v>
      </c>
      <c r="I226" s="49">
        <v>72.307572857142858</v>
      </c>
    </row>
    <row r="227" spans="1:9" x14ac:dyDescent="0.25">
      <c r="A227" s="12">
        <f t="shared" si="3"/>
        <v>2037</v>
      </c>
      <c r="B227" s="6">
        <v>50100</v>
      </c>
      <c r="C227" s="6">
        <v>50130</v>
      </c>
      <c r="D227" s="30">
        <v>50100</v>
      </c>
      <c r="F227" s="43">
        <v>5.3428353317915045</v>
      </c>
      <c r="H227" s="49">
        <v>53.799175679676985</v>
      </c>
      <c r="I227" s="49">
        <v>42.336223755047108</v>
      </c>
    </row>
    <row r="228" spans="1:9" x14ac:dyDescent="0.25">
      <c r="A228" s="12">
        <f t="shared" si="3"/>
        <v>2037</v>
      </c>
      <c r="B228" s="6">
        <v>50131</v>
      </c>
      <c r="C228" s="6">
        <v>50160</v>
      </c>
      <c r="D228" s="30">
        <v>50131</v>
      </c>
      <c r="F228" s="43">
        <v>4.943371007919243</v>
      </c>
      <c r="H228" s="49">
        <v>36.615752666666666</v>
      </c>
      <c r="I228" s="49">
        <v>21.768511999999998</v>
      </c>
    </row>
    <row r="229" spans="1:9" x14ac:dyDescent="0.25">
      <c r="A229" s="12">
        <f t="shared" si="3"/>
        <v>2037</v>
      </c>
      <c r="B229" s="6">
        <v>50161</v>
      </c>
      <c r="C229" s="6">
        <v>50191</v>
      </c>
      <c r="D229" s="30">
        <v>50161</v>
      </c>
      <c r="F229" s="43">
        <v>4.9766597015752652</v>
      </c>
      <c r="H229" s="49">
        <v>33.854008924731183</v>
      </c>
      <c r="I229" s="49">
        <v>10.931303763440861</v>
      </c>
    </row>
    <row r="230" spans="1:9" x14ac:dyDescent="0.25">
      <c r="A230" s="12">
        <f t="shared" si="3"/>
        <v>2037</v>
      </c>
      <c r="B230" s="6">
        <v>50192</v>
      </c>
      <c r="C230" s="6">
        <v>50221</v>
      </c>
      <c r="D230" s="30">
        <v>50192</v>
      </c>
      <c r="F230" s="43">
        <v>5.0099483952312864</v>
      </c>
      <c r="H230" s="49">
        <v>55.897936666666666</v>
      </c>
      <c r="I230" s="49">
        <v>28.855247777777777</v>
      </c>
    </row>
    <row r="231" spans="1:9" x14ac:dyDescent="0.25">
      <c r="A231" s="12">
        <f t="shared" si="3"/>
        <v>2037</v>
      </c>
      <c r="B231" s="6">
        <v>50222</v>
      </c>
      <c r="C231" s="6">
        <v>50252</v>
      </c>
      <c r="D231" s="30">
        <v>50222</v>
      </c>
      <c r="F231" s="43">
        <v>5.2596135976514509</v>
      </c>
      <c r="H231" s="49">
        <v>134.25140161290321</v>
      </c>
      <c r="I231" s="49">
        <v>96.088926021505387</v>
      </c>
    </row>
    <row r="232" spans="1:9" x14ac:dyDescent="0.25">
      <c r="A232" s="12">
        <f t="shared" si="3"/>
        <v>2037</v>
      </c>
      <c r="B232" s="6">
        <v>50253</v>
      </c>
      <c r="C232" s="6">
        <v>50283</v>
      </c>
      <c r="D232" s="30">
        <v>50253</v>
      </c>
      <c r="F232" s="43">
        <v>5.4094127191035488</v>
      </c>
      <c r="H232" s="49">
        <v>155.37382731182797</v>
      </c>
      <c r="I232" s="49">
        <v>130.72492666666665</v>
      </c>
    </row>
    <row r="233" spans="1:9" x14ac:dyDescent="0.25">
      <c r="A233" s="12">
        <f t="shared" si="3"/>
        <v>2037</v>
      </c>
      <c r="B233" s="6">
        <v>50284</v>
      </c>
      <c r="C233" s="6">
        <v>50313</v>
      </c>
      <c r="D233" s="30">
        <v>50284</v>
      </c>
      <c r="F233" s="43">
        <v>5.1930362103394065</v>
      </c>
      <c r="H233" s="49">
        <v>91.391966666666661</v>
      </c>
      <c r="I233" s="49">
        <v>59.310136666666672</v>
      </c>
    </row>
    <row r="234" spans="1:9" x14ac:dyDescent="0.25">
      <c r="A234" s="12">
        <f t="shared" si="3"/>
        <v>2037</v>
      </c>
      <c r="B234" s="6">
        <v>50314</v>
      </c>
      <c r="C234" s="6">
        <v>50344</v>
      </c>
      <c r="D234" s="30">
        <v>50314</v>
      </c>
      <c r="F234" s="43">
        <v>5.1763918635113955</v>
      </c>
      <c r="H234" s="49">
        <v>73.937996451612904</v>
      </c>
      <c r="I234" s="49">
        <v>62.336099999999995</v>
      </c>
    </row>
    <row r="235" spans="1:9" x14ac:dyDescent="0.25">
      <c r="A235" s="12">
        <f t="shared" si="3"/>
        <v>2037</v>
      </c>
      <c r="B235" s="6">
        <v>50345</v>
      </c>
      <c r="C235" s="6">
        <v>50374</v>
      </c>
      <c r="D235" s="30">
        <v>50345</v>
      </c>
      <c r="F235" s="43">
        <v>5.4094127191035488</v>
      </c>
      <c r="H235" s="49">
        <v>72.850470485436887</v>
      </c>
      <c r="I235" s="49">
        <v>64.249363051317616</v>
      </c>
    </row>
    <row r="236" spans="1:9" x14ac:dyDescent="0.25">
      <c r="A236" s="12">
        <f t="shared" si="3"/>
        <v>2037</v>
      </c>
      <c r="B236" s="6">
        <v>50375</v>
      </c>
      <c r="C236" s="6">
        <v>50405</v>
      </c>
      <c r="D236" s="30">
        <v>50375</v>
      </c>
      <c r="F236" s="43">
        <v>5.6424335746957013</v>
      </c>
      <c r="H236" s="49">
        <v>79.999091935483861</v>
      </c>
      <c r="I236" s="49">
        <v>75.971566236559141</v>
      </c>
    </row>
    <row r="237" spans="1:9" x14ac:dyDescent="0.25">
      <c r="A237" s="12">
        <f t="shared" si="3"/>
        <v>2038</v>
      </c>
      <c r="B237" s="6">
        <v>50406</v>
      </c>
      <c r="C237" s="6">
        <v>50436</v>
      </c>
      <c r="D237" s="30">
        <v>50406</v>
      </c>
      <c r="F237" s="43">
        <v>5.6870737128884254</v>
      </c>
      <c r="H237" s="49">
        <v>80.148566881720427</v>
      </c>
      <c r="I237" s="49">
        <v>69.49863451612903</v>
      </c>
    </row>
    <row r="238" spans="1:9" x14ac:dyDescent="0.25">
      <c r="A238" s="12">
        <f t="shared" si="3"/>
        <v>2038</v>
      </c>
      <c r="B238" s="6">
        <v>50437</v>
      </c>
      <c r="C238" s="6">
        <v>50464</v>
      </c>
      <c r="D238" s="30">
        <v>50437</v>
      </c>
      <c r="F238" s="43">
        <v>5.7041008796934811</v>
      </c>
      <c r="H238" s="49">
        <v>71.257025714285717</v>
      </c>
      <c r="I238" s="49">
        <v>72.334611428571435</v>
      </c>
    </row>
    <row r="239" spans="1:9" x14ac:dyDescent="0.25">
      <c r="A239" s="12">
        <f t="shared" si="3"/>
        <v>2038</v>
      </c>
      <c r="B239" s="6">
        <v>50465</v>
      </c>
      <c r="C239" s="6">
        <v>50495</v>
      </c>
      <c r="D239" s="30">
        <v>50465</v>
      </c>
      <c r="F239" s="43">
        <v>5.4146390440075436</v>
      </c>
      <c r="H239" s="49">
        <v>57.472352745625848</v>
      </c>
      <c r="I239" s="49">
        <v>43.653015545087484</v>
      </c>
    </row>
    <row r="240" spans="1:9" x14ac:dyDescent="0.25">
      <c r="A240" s="12">
        <f t="shared" si="3"/>
        <v>2038</v>
      </c>
      <c r="B240" s="6">
        <v>50496</v>
      </c>
      <c r="C240" s="6">
        <v>50525</v>
      </c>
      <c r="D240" s="30">
        <v>50496</v>
      </c>
      <c r="F240" s="43">
        <v>5.0740957079064399</v>
      </c>
      <c r="H240" s="49">
        <v>39.103144222222227</v>
      </c>
      <c r="I240" s="49">
        <v>27.875848888888886</v>
      </c>
    </row>
    <row r="241" spans="1:9" x14ac:dyDescent="0.25">
      <c r="A241" s="12">
        <f t="shared" si="3"/>
        <v>2038</v>
      </c>
      <c r="B241" s="6">
        <v>50526</v>
      </c>
      <c r="C241" s="6">
        <v>50556</v>
      </c>
      <c r="D241" s="30">
        <v>50526</v>
      </c>
      <c r="F241" s="43">
        <v>5.1081500415165504</v>
      </c>
      <c r="H241" s="49">
        <v>35.230219354838709</v>
      </c>
      <c r="I241" s="49">
        <v>11.490331827956991</v>
      </c>
    </row>
    <row r="242" spans="1:9" x14ac:dyDescent="0.25">
      <c r="A242" s="12">
        <f t="shared" si="3"/>
        <v>2038</v>
      </c>
      <c r="B242" s="6">
        <v>50557</v>
      </c>
      <c r="C242" s="6">
        <v>50586</v>
      </c>
      <c r="D242" s="30">
        <v>50557</v>
      </c>
      <c r="F242" s="43">
        <v>5.1762587087367713</v>
      </c>
      <c r="H242" s="49">
        <v>58.133987111111111</v>
      </c>
      <c r="I242" s="49">
        <v>30.405190666666666</v>
      </c>
    </row>
    <row r="243" spans="1:9" x14ac:dyDescent="0.25">
      <c r="A243" s="12">
        <f t="shared" si="3"/>
        <v>2038</v>
      </c>
      <c r="B243" s="6">
        <v>50587</v>
      </c>
      <c r="C243" s="6">
        <v>50617</v>
      </c>
      <c r="D243" s="30">
        <v>50587</v>
      </c>
      <c r="F243" s="43">
        <v>5.4316662108125984</v>
      </c>
      <c r="H243" s="49">
        <v>138.31947430107527</v>
      </c>
      <c r="I243" s="49">
        <v>97.927209354838723</v>
      </c>
    </row>
    <row r="244" spans="1:9" x14ac:dyDescent="0.25">
      <c r="A244" s="12">
        <f t="shared" si="3"/>
        <v>2038</v>
      </c>
      <c r="B244" s="6">
        <v>50618</v>
      </c>
      <c r="C244" s="6">
        <v>50648</v>
      </c>
      <c r="D244" s="30">
        <v>50618</v>
      </c>
      <c r="F244" s="43">
        <v>5.5849107120580941</v>
      </c>
      <c r="H244" s="49">
        <v>160.16250612903227</v>
      </c>
      <c r="I244" s="49">
        <v>132.32412870967741</v>
      </c>
    </row>
    <row r="245" spans="1:9" x14ac:dyDescent="0.25">
      <c r="A245" s="12">
        <f t="shared" si="3"/>
        <v>2038</v>
      </c>
      <c r="B245" s="6">
        <v>50649</v>
      </c>
      <c r="C245" s="6">
        <v>50678</v>
      </c>
      <c r="D245" s="30">
        <v>50649</v>
      </c>
      <c r="F245" s="43">
        <v>5.4316662108125984</v>
      </c>
      <c r="H245" s="49">
        <v>93.845753333333334</v>
      </c>
      <c r="I245" s="49">
        <v>62.006271111111111</v>
      </c>
    </row>
    <row r="246" spans="1:9" x14ac:dyDescent="0.25">
      <c r="A246" s="12">
        <f t="shared" si="3"/>
        <v>2038</v>
      </c>
      <c r="B246" s="6">
        <v>50679</v>
      </c>
      <c r="C246" s="6">
        <v>50709</v>
      </c>
      <c r="D246" s="30">
        <v>50679</v>
      </c>
      <c r="F246" s="43">
        <v>5.4316662108125984</v>
      </c>
      <c r="H246" s="49">
        <v>79.765792903225815</v>
      </c>
      <c r="I246" s="49">
        <v>64.931366989247309</v>
      </c>
    </row>
    <row r="247" spans="1:9" x14ac:dyDescent="0.25">
      <c r="A247" s="12">
        <f t="shared" si="3"/>
        <v>2038</v>
      </c>
      <c r="B247" s="6">
        <v>50710</v>
      </c>
      <c r="C247" s="6">
        <v>50739</v>
      </c>
      <c r="D247" s="30">
        <v>50710</v>
      </c>
      <c r="F247" s="43">
        <v>5.6700465460833707</v>
      </c>
      <c r="H247" s="49">
        <v>78.587087988904301</v>
      </c>
      <c r="I247" s="49">
        <v>68.569532108183083</v>
      </c>
    </row>
    <row r="248" spans="1:9" x14ac:dyDescent="0.25">
      <c r="A248" s="12">
        <f t="shared" si="3"/>
        <v>2038</v>
      </c>
      <c r="B248" s="6">
        <v>50740</v>
      </c>
      <c r="C248" s="6">
        <v>50770</v>
      </c>
      <c r="D248" s="30">
        <v>50740</v>
      </c>
      <c r="F248" s="43">
        <v>5.9935627153794186</v>
      </c>
      <c r="H248" s="49">
        <v>84.633509462365595</v>
      </c>
      <c r="I248" s="49">
        <v>79.225354516129045</v>
      </c>
    </row>
    <row r="249" spans="1:9" x14ac:dyDescent="0.25">
      <c r="A249" s="12">
        <f t="shared" si="3"/>
        <v>2039</v>
      </c>
      <c r="B249" s="6">
        <v>50771</v>
      </c>
      <c r="C249" s="6">
        <v>50801</v>
      </c>
      <c r="D249" s="30">
        <v>50771</v>
      </c>
      <c r="F249" s="43">
        <v>6.0617394912668594</v>
      </c>
      <c r="H249" s="49">
        <v>83.30675247311828</v>
      </c>
      <c r="I249" s="49">
        <v>71.461309892473125</v>
      </c>
    </row>
    <row r="250" spans="1:9" x14ac:dyDescent="0.25">
      <c r="A250" s="12">
        <f t="shared" si="3"/>
        <v>2039</v>
      </c>
      <c r="B250" s="6">
        <v>50802</v>
      </c>
      <c r="C250" s="6">
        <v>50829</v>
      </c>
      <c r="D250" s="30">
        <v>50802</v>
      </c>
      <c r="F250" s="43">
        <v>6.0965770745500016</v>
      </c>
      <c r="H250" s="49">
        <v>75.185074285714293</v>
      </c>
      <c r="I250" s="49">
        <v>76.675625714285729</v>
      </c>
    </row>
    <row r="251" spans="1:9" x14ac:dyDescent="0.25">
      <c r="A251" s="12">
        <f t="shared" si="3"/>
        <v>2039</v>
      </c>
      <c r="B251" s="6">
        <v>50830</v>
      </c>
      <c r="C251" s="6">
        <v>50860</v>
      </c>
      <c r="D251" s="30">
        <v>50830</v>
      </c>
      <c r="F251" s="43">
        <v>5.9223891581342878</v>
      </c>
      <c r="H251" s="49">
        <v>58.907164885598924</v>
      </c>
      <c r="I251" s="49">
        <v>47.457882059219379</v>
      </c>
    </row>
    <row r="252" spans="1:9" x14ac:dyDescent="0.25">
      <c r="A252" s="12">
        <f t="shared" si="3"/>
        <v>2039</v>
      </c>
      <c r="B252" s="6">
        <v>50861</v>
      </c>
      <c r="C252" s="6">
        <v>50890</v>
      </c>
      <c r="D252" s="30">
        <v>50861</v>
      </c>
      <c r="F252" s="43">
        <v>5.3301502423208591</v>
      </c>
      <c r="H252" s="49">
        <v>37.523879111111107</v>
      </c>
      <c r="I252" s="49">
        <v>21.419468666666663</v>
      </c>
    </row>
    <row r="253" spans="1:9" x14ac:dyDescent="0.25">
      <c r="A253" s="12">
        <f t="shared" si="3"/>
        <v>2039</v>
      </c>
      <c r="B253" s="6">
        <v>50891</v>
      </c>
      <c r="C253" s="6">
        <v>50921</v>
      </c>
      <c r="D253" s="30">
        <v>50891</v>
      </c>
      <c r="F253" s="43">
        <v>5.3824066172455725</v>
      </c>
      <c r="H253" s="49">
        <v>36.36926053763441</v>
      </c>
      <c r="I253" s="49">
        <v>11.625009462365592</v>
      </c>
    </row>
    <row r="254" spans="1:9" x14ac:dyDescent="0.25">
      <c r="A254" s="12">
        <f t="shared" si="3"/>
        <v>2039</v>
      </c>
      <c r="B254" s="6">
        <v>50922</v>
      </c>
      <c r="C254" s="6">
        <v>50951</v>
      </c>
      <c r="D254" s="30">
        <v>50922</v>
      </c>
      <c r="F254" s="43">
        <v>5.4346629921702876</v>
      </c>
      <c r="H254" s="49">
        <v>60.437396</v>
      </c>
      <c r="I254" s="49">
        <v>32.331259111111109</v>
      </c>
    </row>
    <row r="255" spans="1:9" x14ac:dyDescent="0.25">
      <c r="A255" s="12">
        <f t="shared" si="3"/>
        <v>2039</v>
      </c>
      <c r="B255" s="6">
        <v>50952</v>
      </c>
      <c r="C255" s="6">
        <v>50982</v>
      </c>
      <c r="D255" s="30">
        <v>50952</v>
      </c>
      <c r="F255" s="43">
        <v>5.7656200333601451</v>
      </c>
      <c r="H255" s="49">
        <v>130.49053150537637</v>
      </c>
      <c r="I255" s="49">
        <v>92.067285053763442</v>
      </c>
    </row>
    <row r="256" spans="1:9" x14ac:dyDescent="0.25">
      <c r="A256" s="12">
        <f t="shared" si="3"/>
        <v>2039</v>
      </c>
      <c r="B256" s="6">
        <v>50983</v>
      </c>
      <c r="C256" s="6">
        <v>51013</v>
      </c>
      <c r="D256" s="30">
        <v>50983</v>
      </c>
      <c r="F256" s="43">
        <v>5.9398079497758589</v>
      </c>
      <c r="H256" s="49">
        <v>152.95264967741937</v>
      </c>
      <c r="I256" s="49">
        <v>126.6489722580645</v>
      </c>
    </row>
    <row r="257" spans="1:9" x14ac:dyDescent="0.25">
      <c r="A257" s="12">
        <f t="shared" si="3"/>
        <v>2039</v>
      </c>
      <c r="B257" s="6">
        <v>51014</v>
      </c>
      <c r="C257" s="6">
        <v>51043</v>
      </c>
      <c r="D257" s="30">
        <v>51014</v>
      </c>
      <c r="F257" s="43">
        <v>5.7656200333601451</v>
      </c>
      <c r="H257" s="49">
        <v>91.303725555555559</v>
      </c>
      <c r="I257" s="49">
        <v>60.329332222222227</v>
      </c>
    </row>
    <row r="258" spans="1:9" x14ac:dyDescent="0.25">
      <c r="A258" s="12">
        <f t="shared" si="3"/>
        <v>2039</v>
      </c>
      <c r="B258" s="6">
        <v>51044</v>
      </c>
      <c r="C258" s="6">
        <v>51074</v>
      </c>
      <c r="D258" s="30">
        <v>51044</v>
      </c>
      <c r="F258" s="43">
        <v>5.7307824500770019</v>
      </c>
      <c r="H258" s="49">
        <v>87.639577634408596</v>
      </c>
      <c r="I258" s="49">
        <v>76.677749247311837</v>
      </c>
    </row>
    <row r="259" spans="1:9" x14ac:dyDescent="0.25">
      <c r="A259" s="12">
        <f t="shared" si="3"/>
        <v>2039</v>
      </c>
      <c r="B259" s="6">
        <v>51075</v>
      </c>
      <c r="C259" s="6">
        <v>51104</v>
      </c>
      <c r="D259" s="30">
        <v>51075</v>
      </c>
      <c r="F259" s="43">
        <v>6.0791582829084305</v>
      </c>
      <c r="H259" s="49">
        <v>81.052139583911242</v>
      </c>
      <c r="I259" s="49">
        <v>74.488760859916781</v>
      </c>
    </row>
    <row r="260" spans="1:9" x14ac:dyDescent="0.25">
      <c r="A260" s="12">
        <f t="shared" si="3"/>
        <v>2039</v>
      </c>
      <c r="B260" s="6">
        <v>51105</v>
      </c>
      <c r="C260" s="6">
        <v>51135</v>
      </c>
      <c r="D260" s="30">
        <v>51105</v>
      </c>
      <c r="F260" s="43">
        <v>6.2881837826072875</v>
      </c>
      <c r="H260" s="49">
        <v>88.872793655913966</v>
      </c>
      <c r="I260" s="49">
        <v>81.67155709677418</v>
      </c>
    </row>
    <row r="261" spans="1:9" x14ac:dyDescent="0.25">
      <c r="A261" s="12">
        <f t="shared" si="3"/>
        <v>2040</v>
      </c>
      <c r="B261" s="6">
        <v>51136</v>
      </c>
      <c r="C261" s="6">
        <v>51166</v>
      </c>
      <c r="D261" s="30">
        <v>51136</v>
      </c>
      <c r="F261" s="43">
        <v>6.3437148903606175</v>
      </c>
      <c r="H261" s="49">
        <v>87.901557204301085</v>
      </c>
      <c r="I261" s="49">
        <v>74.366082043010749</v>
      </c>
    </row>
    <row r="262" spans="1:9" x14ac:dyDescent="0.25">
      <c r="A262" s="12">
        <f t="shared" si="3"/>
        <v>2040</v>
      </c>
      <c r="B262" s="6">
        <v>51167</v>
      </c>
      <c r="C262" s="6">
        <v>51195</v>
      </c>
      <c r="D262" s="30">
        <v>51167</v>
      </c>
      <c r="F262" s="43">
        <v>6.3437148903606175</v>
      </c>
      <c r="H262" s="49">
        <v>77.617223678160926</v>
      </c>
      <c r="I262" s="49">
        <v>78.140610574712639</v>
      </c>
    </row>
    <row r="263" spans="1:9" x14ac:dyDescent="0.25">
      <c r="A263" s="12">
        <f t="shared" si="3"/>
        <v>2040</v>
      </c>
      <c r="B263" s="6">
        <v>51196</v>
      </c>
      <c r="C263" s="6">
        <v>51226</v>
      </c>
      <c r="D263" s="30">
        <v>51196</v>
      </c>
      <c r="F263" s="43">
        <v>6.0764235326207032</v>
      </c>
      <c r="H263" s="49">
        <v>60.661974253028269</v>
      </c>
      <c r="I263" s="49">
        <v>46.356279017496632</v>
      </c>
    </row>
    <row r="264" spans="1:9" x14ac:dyDescent="0.25">
      <c r="A264" s="12">
        <f t="shared" si="3"/>
        <v>2040</v>
      </c>
      <c r="B264" s="6">
        <v>51227</v>
      </c>
      <c r="C264" s="6">
        <v>51256</v>
      </c>
      <c r="D264" s="30">
        <v>51227</v>
      </c>
      <c r="F264" s="43">
        <v>5.7200350556341517</v>
      </c>
      <c r="H264" s="49">
        <v>39.902800000000006</v>
      </c>
      <c r="I264" s="49">
        <v>23.28839111111111</v>
      </c>
    </row>
    <row r="265" spans="1:9" x14ac:dyDescent="0.25">
      <c r="A265" s="12">
        <f t="shared" si="3"/>
        <v>2040</v>
      </c>
      <c r="B265" s="6">
        <v>51257</v>
      </c>
      <c r="C265" s="6">
        <v>51287</v>
      </c>
      <c r="D265" s="30">
        <v>51257</v>
      </c>
      <c r="F265" s="43">
        <v>5.7556739033328066</v>
      </c>
      <c r="H265" s="49">
        <v>39.211339569892473</v>
      </c>
      <c r="I265" s="49">
        <v>13.264039784946236</v>
      </c>
    </row>
    <row r="266" spans="1:9" x14ac:dyDescent="0.25">
      <c r="A266" s="12">
        <f t="shared" ref="A266:A311" si="4">YEAR(B266)</f>
        <v>2040</v>
      </c>
      <c r="B266" s="6">
        <v>51288</v>
      </c>
      <c r="C266" s="6">
        <v>51317</v>
      </c>
      <c r="D266" s="30">
        <v>51288</v>
      </c>
      <c r="F266" s="43">
        <v>5.8269515987301173</v>
      </c>
      <c r="H266" s="49">
        <v>63.772158444444443</v>
      </c>
      <c r="I266" s="49">
        <v>35.325259333333335</v>
      </c>
    </row>
    <row r="267" spans="1:9" x14ac:dyDescent="0.25">
      <c r="A267" s="12">
        <f t="shared" si="4"/>
        <v>2040</v>
      </c>
      <c r="B267" s="6">
        <v>51318</v>
      </c>
      <c r="C267" s="6">
        <v>51348</v>
      </c>
      <c r="D267" s="30">
        <v>51318</v>
      </c>
      <c r="F267" s="43">
        <v>6.1833400757166688</v>
      </c>
      <c r="H267" s="49">
        <v>154.0688529032258</v>
      </c>
      <c r="I267" s="49">
        <v>108.79969053763442</v>
      </c>
    </row>
    <row r="268" spans="1:9" x14ac:dyDescent="0.25">
      <c r="A268" s="12">
        <f t="shared" si="4"/>
        <v>2040</v>
      </c>
      <c r="B268" s="6">
        <v>51349</v>
      </c>
      <c r="C268" s="6">
        <v>51379</v>
      </c>
      <c r="D268" s="30">
        <v>51349</v>
      </c>
      <c r="F268" s="43">
        <v>6.3437148903606175</v>
      </c>
      <c r="H268" s="49">
        <v>156.80412903225806</v>
      </c>
      <c r="I268" s="49">
        <v>130.92906129032258</v>
      </c>
    </row>
    <row r="269" spans="1:9" x14ac:dyDescent="0.25">
      <c r="A269" s="12">
        <f t="shared" si="4"/>
        <v>2040</v>
      </c>
      <c r="B269" s="6">
        <v>51380</v>
      </c>
      <c r="C269" s="6">
        <v>51409</v>
      </c>
      <c r="D269" s="30">
        <v>51380</v>
      </c>
      <c r="F269" s="43">
        <v>6.112062380319359</v>
      </c>
      <c r="H269" s="49">
        <v>93.003135999999998</v>
      </c>
      <c r="I269" s="49">
        <v>62.585356666666669</v>
      </c>
    </row>
    <row r="270" spans="1:9" x14ac:dyDescent="0.25">
      <c r="A270" s="12">
        <f t="shared" si="4"/>
        <v>2040</v>
      </c>
      <c r="B270" s="6">
        <v>51410</v>
      </c>
      <c r="C270" s="6">
        <v>51440</v>
      </c>
      <c r="D270" s="30">
        <v>51410</v>
      </c>
      <c r="F270" s="43">
        <v>6.0942429564700307</v>
      </c>
      <c r="H270" s="49">
        <v>85.466835806451613</v>
      </c>
      <c r="I270" s="49">
        <v>77.514701290322563</v>
      </c>
    </row>
    <row r="271" spans="1:9" x14ac:dyDescent="0.25">
      <c r="A271" s="12">
        <f t="shared" si="4"/>
        <v>2040</v>
      </c>
      <c r="B271" s="6">
        <v>51441</v>
      </c>
      <c r="C271" s="6">
        <v>51470</v>
      </c>
      <c r="D271" s="30">
        <v>51441</v>
      </c>
      <c r="F271" s="43">
        <v>6.4149925857579273</v>
      </c>
      <c r="H271" s="49">
        <v>83.627131803051327</v>
      </c>
      <c r="I271" s="49">
        <v>79.467589126213596</v>
      </c>
    </row>
    <row r="272" spans="1:9" x14ac:dyDescent="0.25">
      <c r="A272" s="12">
        <f t="shared" si="4"/>
        <v>2040</v>
      </c>
      <c r="B272" s="6">
        <v>51471</v>
      </c>
      <c r="C272" s="6">
        <v>51501</v>
      </c>
      <c r="D272" s="30">
        <v>51471</v>
      </c>
      <c r="F272" s="43">
        <v>6.6644645196485142</v>
      </c>
      <c r="H272" s="49">
        <v>95.221489462365582</v>
      </c>
      <c r="I272" s="49">
        <v>88.529546344086015</v>
      </c>
    </row>
    <row r="273" spans="1:9" x14ac:dyDescent="0.25">
      <c r="A273" s="12">
        <f t="shared" si="4"/>
        <v>2041</v>
      </c>
      <c r="B273" s="6">
        <v>51502</v>
      </c>
      <c r="C273" s="6">
        <v>51532</v>
      </c>
      <c r="D273" s="30">
        <v>51502</v>
      </c>
      <c r="F273" s="43">
        <v>6.7266008506111179</v>
      </c>
      <c r="H273" s="49">
        <v>92.518531290322585</v>
      </c>
      <c r="I273" s="49">
        <v>79.960475483870965</v>
      </c>
    </row>
    <row r="274" spans="1:9" x14ac:dyDescent="0.25">
      <c r="A274" s="12">
        <f t="shared" si="4"/>
        <v>2041</v>
      </c>
      <c r="B274" s="6">
        <v>51533</v>
      </c>
      <c r="C274" s="6">
        <v>51560</v>
      </c>
      <c r="D274" s="30">
        <v>51533</v>
      </c>
      <c r="F274" s="43">
        <v>6.7448301212089801</v>
      </c>
      <c r="H274" s="49">
        <v>81.673522857142856</v>
      </c>
      <c r="I274" s="49">
        <v>81.51575714285714</v>
      </c>
    </row>
    <row r="275" spans="1:9" x14ac:dyDescent="0.25">
      <c r="A275" s="12">
        <f t="shared" si="4"/>
        <v>2041</v>
      </c>
      <c r="B275" s="6">
        <v>51561</v>
      </c>
      <c r="C275" s="6">
        <v>51591</v>
      </c>
      <c r="D275" s="30">
        <v>51561</v>
      </c>
      <c r="F275" s="43">
        <v>6.4896203328389106</v>
      </c>
      <c r="H275" s="49">
        <v>64.106306810228801</v>
      </c>
      <c r="I275" s="49">
        <v>50.290165356662179</v>
      </c>
    </row>
    <row r="276" spans="1:9" x14ac:dyDescent="0.25">
      <c r="A276" s="12">
        <f t="shared" si="4"/>
        <v>2041</v>
      </c>
      <c r="B276" s="6">
        <v>51592</v>
      </c>
      <c r="C276" s="6">
        <v>51621</v>
      </c>
      <c r="D276" s="30">
        <v>51592</v>
      </c>
      <c r="F276" s="43">
        <v>6.0703471090880825</v>
      </c>
      <c r="H276" s="49">
        <v>43.231938222222226</v>
      </c>
      <c r="I276" s="49">
        <v>31.42037911111111</v>
      </c>
    </row>
    <row r="277" spans="1:9" x14ac:dyDescent="0.25">
      <c r="A277" s="12">
        <f t="shared" si="4"/>
        <v>2041</v>
      </c>
      <c r="B277" s="6">
        <v>51622</v>
      </c>
      <c r="C277" s="6">
        <v>51652</v>
      </c>
      <c r="D277" s="30">
        <v>51622</v>
      </c>
      <c r="F277" s="43">
        <v>6.1068056502838068</v>
      </c>
      <c r="H277" s="49">
        <v>37.367617311827956</v>
      </c>
      <c r="I277" s="49">
        <v>12.490818387096775</v>
      </c>
    </row>
    <row r="278" spans="1:9" x14ac:dyDescent="0.25">
      <c r="A278" s="12">
        <f t="shared" si="4"/>
        <v>2041</v>
      </c>
      <c r="B278" s="6">
        <v>51653</v>
      </c>
      <c r="C278" s="6">
        <v>51682</v>
      </c>
      <c r="D278" s="30">
        <v>51653</v>
      </c>
      <c r="F278" s="43">
        <v>6.1614934620773925</v>
      </c>
      <c r="H278" s="49">
        <v>60.823192222222225</v>
      </c>
      <c r="I278" s="49">
        <v>31.471463333333336</v>
      </c>
    </row>
    <row r="279" spans="1:9" x14ac:dyDescent="0.25">
      <c r="A279" s="12">
        <f t="shared" si="4"/>
        <v>2041</v>
      </c>
      <c r="B279" s="6">
        <v>51683</v>
      </c>
      <c r="C279" s="6">
        <v>51713</v>
      </c>
      <c r="D279" s="30">
        <v>51683</v>
      </c>
      <c r="F279" s="43">
        <v>6.5625374152303593</v>
      </c>
      <c r="H279" s="49">
        <v>131.4263259139785</v>
      </c>
      <c r="I279" s="49">
        <v>93.575589354838726</v>
      </c>
    </row>
    <row r="280" spans="1:9" x14ac:dyDescent="0.25">
      <c r="A280" s="12">
        <f t="shared" si="4"/>
        <v>2041</v>
      </c>
      <c r="B280" s="6">
        <v>51714</v>
      </c>
      <c r="C280" s="6">
        <v>51744</v>
      </c>
      <c r="D280" s="30">
        <v>51714</v>
      </c>
      <c r="F280" s="43">
        <v>6.6719130388175323</v>
      </c>
      <c r="H280" s="49">
        <v>163.60195161290324</v>
      </c>
      <c r="I280" s="49">
        <v>135.58972548387098</v>
      </c>
    </row>
    <row r="281" spans="1:9" x14ac:dyDescent="0.25">
      <c r="A281" s="12">
        <f t="shared" si="4"/>
        <v>2041</v>
      </c>
      <c r="B281" s="6">
        <v>51745</v>
      </c>
      <c r="C281" s="6">
        <v>51774</v>
      </c>
      <c r="D281" s="30">
        <v>51745</v>
      </c>
      <c r="F281" s="43">
        <v>6.4896203328389106</v>
      </c>
      <c r="H281" s="49">
        <v>102.78624733333334</v>
      </c>
      <c r="I281" s="49">
        <v>70.350743999999992</v>
      </c>
    </row>
    <row r="282" spans="1:9" x14ac:dyDescent="0.25">
      <c r="A282" s="12">
        <f t="shared" si="4"/>
        <v>2041</v>
      </c>
      <c r="B282" s="6">
        <v>51775</v>
      </c>
      <c r="C282" s="6">
        <v>51805</v>
      </c>
      <c r="D282" s="30">
        <v>51775</v>
      </c>
      <c r="F282" s="43">
        <v>6.3620154386538763</v>
      </c>
      <c r="H282" s="49">
        <v>95.399965483870972</v>
      </c>
      <c r="I282" s="49">
        <v>74.269751612903221</v>
      </c>
    </row>
    <row r="283" spans="1:9" x14ac:dyDescent="0.25">
      <c r="A283" s="12">
        <f t="shared" si="4"/>
        <v>2041</v>
      </c>
      <c r="B283" s="6">
        <v>51806</v>
      </c>
      <c r="C283" s="6">
        <v>51835</v>
      </c>
      <c r="D283" s="30">
        <v>51806</v>
      </c>
      <c r="F283" s="43">
        <v>6.5078496034367728</v>
      </c>
      <c r="H283" s="49">
        <v>87.428441220527048</v>
      </c>
      <c r="I283" s="49">
        <v>70.77823570041609</v>
      </c>
    </row>
    <row r="284" spans="1:9" x14ac:dyDescent="0.25">
      <c r="A284" s="12">
        <f t="shared" si="4"/>
        <v>2041</v>
      </c>
      <c r="B284" s="6">
        <v>51836</v>
      </c>
      <c r="C284" s="6">
        <v>51866</v>
      </c>
      <c r="D284" s="30">
        <v>51836</v>
      </c>
      <c r="F284" s="43">
        <v>6.9088935565897387</v>
      </c>
      <c r="H284" s="49">
        <v>97.773130000000009</v>
      </c>
      <c r="I284" s="49">
        <v>87.246744838709674</v>
      </c>
    </row>
    <row r="285" spans="1:9" x14ac:dyDescent="0.25">
      <c r="A285" s="12">
        <f t="shared" si="4"/>
        <v>2042</v>
      </c>
      <c r="B285" s="6">
        <v>51867</v>
      </c>
      <c r="C285" s="6">
        <v>51897</v>
      </c>
      <c r="D285" s="30">
        <v>51867</v>
      </c>
      <c r="F285" s="44"/>
      <c r="H285" s="49"/>
      <c r="I285" s="49"/>
    </row>
    <row r="286" spans="1:9" x14ac:dyDescent="0.25">
      <c r="A286" s="12">
        <f t="shared" si="4"/>
        <v>2042</v>
      </c>
      <c r="B286" s="6">
        <v>51898</v>
      </c>
      <c r="C286" s="6">
        <v>51925</v>
      </c>
      <c r="D286" s="30">
        <v>51898</v>
      </c>
      <c r="F286" s="44"/>
      <c r="H286" s="49"/>
      <c r="I286" s="49"/>
    </row>
    <row r="287" spans="1:9" x14ac:dyDescent="0.25">
      <c r="A287" s="12">
        <f t="shared" si="4"/>
        <v>2042</v>
      </c>
      <c r="B287" s="6">
        <v>51926</v>
      </c>
      <c r="C287" s="6">
        <v>51956</v>
      </c>
      <c r="D287" s="30">
        <v>51926</v>
      </c>
      <c r="F287" s="44"/>
      <c r="H287" s="49"/>
      <c r="I287" s="49"/>
    </row>
    <row r="288" spans="1:9" x14ac:dyDescent="0.25">
      <c r="A288" s="12">
        <f t="shared" si="4"/>
        <v>2042</v>
      </c>
      <c r="B288" s="6">
        <v>51957</v>
      </c>
      <c r="C288" s="6">
        <v>51986</v>
      </c>
      <c r="D288" s="30">
        <v>51957</v>
      </c>
      <c r="F288" s="44"/>
      <c r="H288" s="49"/>
      <c r="I288" s="49"/>
    </row>
    <row r="289" spans="1:9" x14ac:dyDescent="0.25">
      <c r="A289" s="12">
        <f t="shared" si="4"/>
        <v>2042</v>
      </c>
      <c r="B289" s="6">
        <v>51987</v>
      </c>
      <c r="C289" s="6">
        <v>52017</v>
      </c>
      <c r="D289" s="30">
        <v>51987</v>
      </c>
      <c r="F289" s="44"/>
      <c r="H289" s="49"/>
      <c r="I289" s="49"/>
    </row>
    <row r="290" spans="1:9" x14ac:dyDescent="0.25">
      <c r="A290" s="12">
        <f t="shared" si="4"/>
        <v>2042</v>
      </c>
      <c r="B290" s="6">
        <v>52018</v>
      </c>
      <c r="C290" s="6">
        <v>52047</v>
      </c>
      <c r="D290" s="30">
        <v>52018</v>
      </c>
      <c r="F290" s="44"/>
      <c r="H290" s="49"/>
      <c r="I290" s="49"/>
    </row>
    <row r="291" spans="1:9" x14ac:dyDescent="0.25">
      <c r="A291" s="12">
        <f t="shared" si="4"/>
        <v>2042</v>
      </c>
      <c r="B291" s="6">
        <v>52048</v>
      </c>
      <c r="C291" s="6">
        <v>52078</v>
      </c>
      <c r="D291" s="30">
        <v>52048</v>
      </c>
      <c r="F291" s="44"/>
      <c r="H291" s="49"/>
      <c r="I291" s="49"/>
    </row>
    <row r="292" spans="1:9" x14ac:dyDescent="0.25">
      <c r="A292" s="12">
        <f t="shared" si="4"/>
        <v>2042</v>
      </c>
      <c r="B292" s="6">
        <v>52079</v>
      </c>
      <c r="C292" s="6">
        <v>52109</v>
      </c>
      <c r="D292" s="30">
        <v>52079</v>
      </c>
      <c r="F292" s="44"/>
      <c r="H292" s="49"/>
      <c r="I292" s="49"/>
    </row>
    <row r="293" spans="1:9" x14ac:dyDescent="0.25">
      <c r="A293" s="12">
        <f t="shared" si="4"/>
        <v>2042</v>
      </c>
      <c r="B293" s="6">
        <v>52110</v>
      </c>
      <c r="C293" s="6">
        <v>52139</v>
      </c>
      <c r="D293" s="30">
        <v>52110</v>
      </c>
      <c r="F293" s="44"/>
      <c r="H293" s="49"/>
      <c r="I293" s="49"/>
    </row>
    <row r="294" spans="1:9" x14ac:dyDescent="0.25">
      <c r="A294" s="12">
        <f t="shared" si="4"/>
        <v>2042</v>
      </c>
      <c r="B294" s="6">
        <v>52140</v>
      </c>
      <c r="C294" s="6">
        <v>52170</v>
      </c>
      <c r="D294" s="30">
        <v>52140</v>
      </c>
      <c r="F294" s="44"/>
      <c r="H294" s="49"/>
      <c r="I294" s="49"/>
    </row>
    <row r="295" spans="1:9" x14ac:dyDescent="0.25">
      <c r="A295" s="12">
        <f t="shared" si="4"/>
        <v>2042</v>
      </c>
      <c r="B295" s="6">
        <v>52171</v>
      </c>
      <c r="C295" s="6">
        <v>52200</v>
      </c>
      <c r="D295" s="30">
        <v>52171</v>
      </c>
      <c r="F295" s="44"/>
      <c r="H295" s="49"/>
      <c r="I295" s="49"/>
    </row>
    <row r="296" spans="1:9" x14ac:dyDescent="0.25">
      <c r="A296" s="12">
        <f t="shared" si="4"/>
        <v>2042</v>
      </c>
      <c r="B296" s="6">
        <v>52201</v>
      </c>
      <c r="C296" s="6">
        <v>52231</v>
      </c>
      <c r="D296" s="30">
        <v>52201</v>
      </c>
      <c r="F296" s="44"/>
      <c r="H296" s="49"/>
      <c r="I296" s="49"/>
    </row>
    <row r="297" spans="1:9" x14ac:dyDescent="0.25">
      <c r="A297" s="12">
        <f t="shared" si="4"/>
        <v>2043</v>
      </c>
      <c r="B297" s="6">
        <v>52232</v>
      </c>
      <c r="C297" s="6">
        <v>52262</v>
      </c>
      <c r="D297" s="30">
        <v>52232</v>
      </c>
      <c r="F297" s="44"/>
      <c r="H297" s="49"/>
      <c r="I297" s="49"/>
    </row>
    <row r="298" spans="1:9" x14ac:dyDescent="0.25">
      <c r="A298" s="12">
        <f t="shared" si="4"/>
        <v>2043</v>
      </c>
      <c r="B298" s="6">
        <v>52263</v>
      </c>
      <c r="C298" s="6">
        <v>52290</v>
      </c>
      <c r="D298" s="30">
        <v>52263</v>
      </c>
      <c r="F298" s="44"/>
      <c r="H298" s="49"/>
      <c r="I298" s="49"/>
    </row>
    <row r="299" spans="1:9" x14ac:dyDescent="0.25">
      <c r="A299" s="12">
        <f t="shared" si="4"/>
        <v>2043</v>
      </c>
      <c r="B299" s="6">
        <v>52291</v>
      </c>
      <c r="C299" s="6">
        <v>52321</v>
      </c>
      <c r="D299" s="30">
        <v>52291</v>
      </c>
      <c r="F299" s="44"/>
      <c r="H299" s="49"/>
      <c r="I299" s="49"/>
    </row>
    <row r="300" spans="1:9" x14ac:dyDescent="0.25">
      <c r="A300" s="12">
        <f t="shared" si="4"/>
        <v>2043</v>
      </c>
      <c r="B300" s="6">
        <v>52322</v>
      </c>
      <c r="C300" s="6">
        <v>52351</v>
      </c>
      <c r="D300" s="30">
        <v>52322</v>
      </c>
      <c r="F300" s="44"/>
      <c r="H300" s="49"/>
      <c r="I300" s="49"/>
    </row>
    <row r="301" spans="1:9" x14ac:dyDescent="0.25">
      <c r="A301" s="12">
        <f t="shared" si="4"/>
        <v>2043</v>
      </c>
      <c r="B301" s="6">
        <v>52352</v>
      </c>
      <c r="C301" s="6">
        <v>52382</v>
      </c>
      <c r="D301" s="30">
        <v>52352</v>
      </c>
      <c r="F301" s="44"/>
      <c r="H301" s="49"/>
      <c r="I301" s="49"/>
    </row>
    <row r="302" spans="1:9" x14ac:dyDescent="0.25">
      <c r="A302" s="12">
        <f t="shared" si="4"/>
        <v>2043</v>
      </c>
      <c r="B302" s="6">
        <v>52383</v>
      </c>
      <c r="C302" s="6">
        <v>52412</v>
      </c>
      <c r="D302" s="30">
        <v>52383</v>
      </c>
      <c r="F302" s="44"/>
      <c r="H302" s="49"/>
      <c r="I302" s="49"/>
    </row>
    <row r="303" spans="1:9" x14ac:dyDescent="0.25">
      <c r="A303" s="12">
        <f t="shared" si="4"/>
        <v>2043</v>
      </c>
      <c r="B303" s="6">
        <v>52413</v>
      </c>
      <c r="C303" s="6">
        <v>52443</v>
      </c>
      <c r="D303" s="30">
        <v>52413</v>
      </c>
      <c r="F303" s="44"/>
      <c r="H303" s="49"/>
      <c r="I303" s="49"/>
    </row>
    <row r="304" spans="1:9" x14ac:dyDescent="0.25">
      <c r="A304" s="12">
        <f t="shared" si="4"/>
        <v>2043</v>
      </c>
      <c r="B304" s="6">
        <v>52444</v>
      </c>
      <c r="C304" s="6">
        <v>52474</v>
      </c>
      <c r="D304" s="30">
        <v>52444</v>
      </c>
      <c r="F304" s="44"/>
      <c r="H304" s="49"/>
      <c r="I304" s="49"/>
    </row>
    <row r="305" spans="1:9" x14ac:dyDescent="0.25">
      <c r="A305" s="12">
        <f t="shared" si="4"/>
        <v>2043</v>
      </c>
      <c r="B305" s="6">
        <v>52475</v>
      </c>
      <c r="C305" s="6">
        <v>52504</v>
      </c>
      <c r="D305" s="30">
        <v>52475</v>
      </c>
      <c r="F305" s="44"/>
      <c r="H305" s="49"/>
      <c r="I305" s="49"/>
    </row>
    <row r="306" spans="1:9" x14ac:dyDescent="0.25">
      <c r="A306" s="12">
        <f t="shared" si="4"/>
        <v>2043</v>
      </c>
      <c r="B306" s="6">
        <v>52505</v>
      </c>
      <c r="C306" s="6">
        <v>52535</v>
      </c>
      <c r="D306" s="30">
        <v>52505</v>
      </c>
      <c r="F306" s="44"/>
      <c r="H306" s="49"/>
      <c r="I306" s="49"/>
    </row>
    <row r="307" spans="1:9" x14ac:dyDescent="0.25">
      <c r="A307" s="12">
        <f t="shared" si="4"/>
        <v>2043</v>
      </c>
      <c r="B307" s="6">
        <v>52536</v>
      </c>
      <c r="C307" s="6">
        <v>52565</v>
      </c>
      <c r="D307" s="30">
        <v>52536</v>
      </c>
      <c r="F307" s="44"/>
      <c r="H307" s="49"/>
      <c r="I307" s="49"/>
    </row>
    <row r="308" spans="1:9" x14ac:dyDescent="0.25">
      <c r="A308" s="12">
        <f t="shared" si="4"/>
        <v>2043</v>
      </c>
      <c r="B308" s="6">
        <v>52566</v>
      </c>
      <c r="C308" s="6">
        <v>52596</v>
      </c>
      <c r="D308" s="30">
        <v>52566</v>
      </c>
      <c r="F308" s="44"/>
      <c r="H308" s="49"/>
      <c r="I308" s="49"/>
    </row>
    <row r="309" spans="1:9" x14ac:dyDescent="0.25">
      <c r="A309" s="12">
        <f t="shared" si="4"/>
        <v>2044</v>
      </c>
      <c r="B309" s="6">
        <v>52597</v>
      </c>
      <c r="C309" s="6">
        <v>52627</v>
      </c>
      <c r="D309" s="30">
        <v>52597</v>
      </c>
      <c r="F309" s="44"/>
      <c r="H309" s="49"/>
      <c r="I309" s="49"/>
    </row>
    <row r="310" spans="1:9" x14ac:dyDescent="0.25">
      <c r="A310" s="12">
        <f t="shared" si="4"/>
        <v>2044</v>
      </c>
      <c r="B310" s="6">
        <v>52628</v>
      </c>
      <c r="C310" s="6">
        <v>52656</v>
      </c>
      <c r="D310" s="30">
        <v>52628</v>
      </c>
      <c r="F310" s="44"/>
      <c r="H310" s="49"/>
      <c r="I310" s="49"/>
    </row>
    <row r="311" spans="1:9" x14ac:dyDescent="0.25">
      <c r="A311" s="12">
        <f t="shared" si="4"/>
        <v>2044</v>
      </c>
      <c r="B311" s="6">
        <v>52657</v>
      </c>
      <c r="C311" s="6">
        <v>52687</v>
      </c>
      <c r="D311" s="30">
        <v>52657</v>
      </c>
      <c r="F311" s="44"/>
      <c r="H311" s="49"/>
      <c r="I311" s="49"/>
    </row>
    <row r="312" spans="1:9" x14ac:dyDescent="0.25">
      <c r="B312" s="6"/>
      <c r="C312" s="6"/>
      <c r="D312" s="30"/>
    </row>
    <row r="313" spans="1:9" x14ac:dyDescent="0.25">
      <c r="B313" s="6"/>
      <c r="C313" s="6"/>
      <c r="D313" s="30"/>
    </row>
    <row r="316" spans="1:9" x14ac:dyDescent="0.25">
      <c r="A316">
        <v>2041</v>
      </c>
      <c r="F316">
        <f>SUMIF($A$9:$A$311,$A316,F$9:F$311)/12</f>
        <v>6.483543909306289</v>
      </c>
      <c r="H316">
        <f t="shared" ref="H316:I316" si="5">SUMIF($A$9:$A$311,$A316,H$9:H$311)/12</f>
        <v>88.178097523214987</v>
      </c>
      <c r="I316">
        <f t="shared" si="5"/>
        <v>68.246654150472509</v>
      </c>
    </row>
    <row r="317" spans="1:9" x14ac:dyDescent="0.25">
      <c r="A317">
        <v>2042</v>
      </c>
      <c r="F317">
        <f>SUMIF($A$9:$A$311,$A317,F$9:F$311)/12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2079C4-EC2C-489D-AB2B-7B4DCC0CE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06E7A-68FC-4886-9839-340E6E60F550}"/>
</file>

<file path=customXml/itemProps3.xml><?xml version="1.0" encoding="utf-8"?>
<ds:datastoreItem xmlns:ds="http://schemas.openxmlformats.org/officeDocument/2006/customXml" ds:itemID="{4CFD184E-C710-4EFE-9770-4E7351D2B096}">
  <ds:schemaRefs>
    <ds:schemaRef ds:uri="http://schemas.openxmlformats.org/package/2006/metadata/core-properties"/>
    <ds:schemaRef ds:uri="http://purl.org/dc/dcmitype/"/>
    <ds:schemaRef ds:uri="http://purl.org/dc/terms/"/>
    <ds:schemaRef ds:uri="a504982d-01ac-4d8e-8698-61e17763bd0c"/>
    <ds:schemaRef ds:uri="67de7974-30e9-4e43-b8ca-77321d7e011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062A8C4-28BD-485D-9271-C5EE8E227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FigHH_ES</vt:lpstr>
      <vt:lpstr>Fig PVMC_ES</vt:lpstr>
      <vt:lpstr>Sep 2022</vt:lpstr>
      <vt:lpstr>March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2018-03-19T22:41:36Z</dcterms:created>
  <dcterms:modified xsi:type="dcterms:W3CDTF">2023-03-27T03:19:57Z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{FA90C6B4-9F09-4D4C-8F2F-82F7F64910E6}</vt:lpwstr>
  </property>
  <property fmtid="{D5CDD505-2E9C-101B-9397-08002B2CF9AE}" pid="3" name="ContentTypeId">
    <vt:lpwstr>0x0101006E56B4D1795A2E4DB2F0B01679ED314A00B21A7C80BB35994197FEB01FF39B1D7F</vt:lpwstr>
  </property>
  <property fmtid="{D5CDD505-2E9C-101B-9397-08002B2CF9AE}" pid="4" name="Order">
    <vt:r8>55700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docset_NoMedatataSyncRequired">
    <vt:lpwstr>False</vt:lpwstr>
  </property>
</Properties>
</file>