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:\2023 IRP\1 - Document\DATA DISCS\PUBLIC\Chapters and Appendix\CH1 - Executive Summary\"/>
    </mc:Choice>
  </mc:AlternateContent>
  <xr:revisionPtr revIDLastSave="0" documentId="13_ncr:1_{94B997D9-660B-4E92-A6E4-E7034B07834F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Load Charts for ES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33" l="1"/>
  <c r="L15" i="33"/>
  <c r="L9" i="33"/>
  <c r="L7" i="33"/>
  <c r="F9" i="33"/>
  <c r="F10" i="33"/>
  <c r="F11" i="33"/>
  <c r="F17" i="33"/>
  <c r="F18" i="33"/>
  <c r="F19" i="33"/>
  <c r="L4" i="33"/>
  <c r="F6" i="33"/>
  <c r="F8" i="33"/>
  <c r="F12" i="33"/>
  <c r="F13" i="33"/>
  <c r="F14" i="33"/>
  <c r="F15" i="33"/>
  <c r="F16" i="33"/>
  <c r="F20" i="33"/>
  <c r="F21" i="33"/>
  <c r="F22" i="33"/>
  <c r="D26" i="33"/>
  <c r="L6" i="33"/>
  <c r="L10" i="33"/>
  <c r="L14" i="33"/>
  <c r="L18" i="33"/>
  <c r="L19" i="33"/>
  <c r="L20" i="33"/>
  <c r="L22" i="33"/>
  <c r="L13" i="33"/>
  <c r="L16" i="33"/>
  <c r="L21" i="33"/>
  <c r="I5" i="33"/>
  <c r="I6" i="33" s="1"/>
  <c r="I7" i="33" s="1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I19" i="33" s="1"/>
  <c r="I20" i="33" s="1"/>
  <c r="I21" i="33" s="1"/>
  <c r="I22" i="33" s="1"/>
  <c r="I23" i="33" s="1"/>
  <c r="I24" i="33" s="1"/>
  <c r="K4" i="33"/>
  <c r="J4" i="33"/>
  <c r="L8" i="33" l="1"/>
  <c r="F5" i="33"/>
  <c r="F7" i="33"/>
  <c r="L11" i="33"/>
  <c r="J26" i="33"/>
  <c r="L12" i="33"/>
  <c r="L5" i="33"/>
  <c r="C6" i="33"/>
  <c r="C7" i="33" s="1"/>
  <c r="C8" i="33" s="1"/>
  <c r="C9" i="33" s="1"/>
  <c r="C10" i="33" s="1"/>
  <c r="C11" i="33" s="1"/>
  <c r="C12" i="33" s="1"/>
  <c r="C13" i="33" s="1"/>
  <c r="C14" i="33" s="1"/>
  <c r="C15" i="33" s="1"/>
  <c r="C16" i="33" s="1"/>
  <c r="C17" i="33" s="1"/>
  <c r="C18" i="33" s="1"/>
  <c r="C19" i="33" s="1"/>
  <c r="C20" i="33" s="1"/>
  <c r="C21" i="33" s="1"/>
  <c r="C22" i="33" s="1"/>
  <c r="C23" i="33" s="1"/>
  <c r="C24" i="33" s="1"/>
  <c r="F25" i="33" l="1"/>
  <c r="L25" i="33"/>
</calcChain>
</file>

<file path=xl/sharedStrings.xml><?xml version="1.0" encoding="utf-8"?>
<sst xmlns="http://schemas.openxmlformats.org/spreadsheetml/2006/main" count="9" uniqueCount="7">
  <si>
    <t>2021 IRP</t>
  </si>
  <si>
    <t>CAGR</t>
  </si>
  <si>
    <t>2023 IRP</t>
  </si>
  <si>
    <t>Energy Forecast (GWh)</t>
  </si>
  <si>
    <t>Coincident Peak (MW) PreDSM, Post DG</t>
  </si>
  <si>
    <t>Change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</si>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</sst>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2F4F4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/>
    <xf numFmtId="0" fontId="2" fillId="0" borderId="1" applyNumberFormat="0" applyFont="0">
      <alignment readingOrder="1"/>
      <protection locked="0"/>
    </xf>
    <xf numFmtId="0" fontId="3" fillId="2" borderId="2" applyNumberFormat="0">
      <alignment readingOrder="1"/>
      <protection locked="0"/>
    </xf>
    <xf numFmtId="9" fontId="1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0" fontId="0" fillId="0" borderId="0" xfId="3" applyNumberFormat="1" applyFont="1"/>
    <xf numFmtId="166" fontId="0" fillId="0" borderId="0" xfId="3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3" fontId="0" fillId="0" borderId="0" xfId="0" applyNumberFormat="1" applyFill="1"/>
    <xf numFmtId="37" fontId="0" fillId="0" borderId="0" xfId="0" applyNumberFormat="1"/>
    <xf numFmtId="0" fontId="0" fillId="0" borderId="0" xfId="0" applyAlignment="1">
      <alignment horizontal="center" wrapText="1"/>
    </xf>
    <xf numFmtId="37" fontId="0" fillId="0" borderId="0" xfId="0" applyNumberFormat="1" applyFill="1"/>
    <xf numFmtId="166" fontId="0" fillId="0" borderId="0" xfId="0" applyNumberFormat="1"/>
  </cellXfs>
  <cellStyles count="4">
    <cellStyle name="_DateRange" xfId="2" xr:uid="{00000000-0005-0000-0000-000000000000}"/>
    <cellStyle name="Normal" xfId="0" builtinId="0"/>
    <cellStyle name="Normal 2" xfId="1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BE4B48"/>
      <color rgb="FF4A7EBB"/>
      <color rgb="FFEC792B"/>
      <color rgb="FF8DB4E2"/>
      <color rgb="FF7D60A0"/>
      <color rgb="FF98B954"/>
      <color rgb="FF55BF8D"/>
      <color rgb="FF8DB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Forecasted Annual System Load</a:t>
            </a:r>
          </a:p>
          <a:p>
            <a:pPr>
              <a:defRPr sz="1200"/>
            </a:pPr>
            <a:r>
              <a:rPr lang="en-US" sz="1200"/>
              <a:t>(GWh)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'Load Charts for ES'!$D$4</c:f>
              <c:strCache>
                <c:ptCount val="1"/>
                <c:pt idx="0">
                  <c:v>2023 IRP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'Load Charts for ES'!$C$5:$C$24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'Load Charts for ES'!$D$5:$D$24</c:f>
              <c:numCache>
                <c:formatCode>#,##0_);\(#,##0\)</c:formatCode>
                <c:ptCount val="20"/>
                <c:pt idx="0">
                  <c:v>64032.93</c:v>
                </c:pt>
                <c:pt idx="1">
                  <c:v>67499.27</c:v>
                </c:pt>
                <c:pt idx="2">
                  <c:v>69805.06</c:v>
                </c:pt>
                <c:pt idx="3">
                  <c:v>69938.42</c:v>
                </c:pt>
                <c:pt idx="4">
                  <c:v>72649.77</c:v>
                </c:pt>
                <c:pt idx="5">
                  <c:v>76681.119999999995</c:v>
                </c:pt>
                <c:pt idx="6">
                  <c:v>77919.28</c:v>
                </c:pt>
                <c:pt idx="7">
                  <c:v>78811.839999999997</c:v>
                </c:pt>
                <c:pt idx="8">
                  <c:v>80380.69</c:v>
                </c:pt>
                <c:pt idx="9">
                  <c:v>81321.78</c:v>
                </c:pt>
                <c:pt idx="10">
                  <c:v>82222.23</c:v>
                </c:pt>
                <c:pt idx="11">
                  <c:v>83351.539999999994</c:v>
                </c:pt>
                <c:pt idx="12">
                  <c:v>84549.96</c:v>
                </c:pt>
                <c:pt idx="13">
                  <c:v>85984.85</c:v>
                </c:pt>
                <c:pt idx="14">
                  <c:v>87179.75</c:v>
                </c:pt>
                <c:pt idx="15">
                  <c:v>88585.25</c:v>
                </c:pt>
                <c:pt idx="16">
                  <c:v>90027.16</c:v>
                </c:pt>
                <c:pt idx="17">
                  <c:v>91644.11</c:v>
                </c:pt>
                <c:pt idx="18">
                  <c:v>92996.56</c:v>
                </c:pt>
                <c:pt idx="19">
                  <c:v>94591.13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5-40D3-BBA0-5DC7EC433506}"/>
            </c:ext>
          </c:extLst>
        </c:ser>
        <c:ser>
          <c:idx val="4"/>
          <c:order val="1"/>
          <c:tx>
            <c:strRef>
              <c:f>'Load Charts for ES'!$E$4</c:f>
              <c:strCache>
                <c:ptCount val="1"/>
                <c:pt idx="0">
                  <c:v>2021 IRP</c:v>
                </c:pt>
              </c:strCache>
            </c:strRef>
          </c:tx>
          <c:spPr>
            <a:ln w="19050">
              <a:solidFill>
                <a:srgbClr val="4A7EBB"/>
              </a:solidFill>
            </a:ln>
          </c:spPr>
          <c:marker>
            <c:symbol val="circle"/>
            <c:size val="5"/>
            <c:spPr>
              <a:solidFill>
                <a:srgbClr val="BE4B48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'Load Charts for ES'!$C$5:$C$24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'Load Charts for ES'!$E$5:$E$24</c:f>
              <c:numCache>
                <c:formatCode>#,##0_);\(#,##0\)</c:formatCode>
                <c:ptCount val="20"/>
                <c:pt idx="0">
                  <c:v>63242.99</c:v>
                </c:pt>
                <c:pt idx="1">
                  <c:v>64451.31</c:v>
                </c:pt>
                <c:pt idx="2">
                  <c:v>65162.26</c:v>
                </c:pt>
                <c:pt idx="3">
                  <c:v>64527.03</c:v>
                </c:pt>
                <c:pt idx="4">
                  <c:v>65178.400000000001</c:v>
                </c:pt>
                <c:pt idx="5">
                  <c:v>66083.42</c:v>
                </c:pt>
                <c:pt idx="6">
                  <c:v>66768.66</c:v>
                </c:pt>
                <c:pt idx="7">
                  <c:v>67723.210000000006</c:v>
                </c:pt>
                <c:pt idx="8">
                  <c:v>68528.649999999994</c:v>
                </c:pt>
                <c:pt idx="9">
                  <c:v>69507.210000000006</c:v>
                </c:pt>
                <c:pt idx="10">
                  <c:v>70170.850000000006</c:v>
                </c:pt>
                <c:pt idx="11">
                  <c:v>70955.08</c:v>
                </c:pt>
                <c:pt idx="12">
                  <c:v>71713.38</c:v>
                </c:pt>
                <c:pt idx="13">
                  <c:v>72641.240000000005</c:v>
                </c:pt>
                <c:pt idx="14">
                  <c:v>73263.63</c:v>
                </c:pt>
                <c:pt idx="15">
                  <c:v>74042.539999999994</c:v>
                </c:pt>
                <c:pt idx="16">
                  <c:v>74771.42</c:v>
                </c:pt>
                <c:pt idx="17">
                  <c:v>75613.33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5-40D3-BBA0-5DC7EC433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747776"/>
        <c:axId val="342749344"/>
        <c:extLst>
          <c:ext xmlns:c15="http://schemas.microsoft.com/office/drawing/2012/chart" uri="{02D57815-91ED-43cb-92C2-25804820EDAC}">
            <c15:filteredLine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'Load Charts for ES'!$F$4</c15:sqref>
                        </c15:formulaRef>
                      </c:ext>
                    </c:extLst>
                    <c:strCache>
                      <c:ptCount val="1"/>
                      <c:pt idx="0">
                        <c:v>Change</c:v>
                      </c:pt>
                    </c:strCache>
                  </c:strRef>
                </c:tx>
                <c:spPr>
                  <a:ln w="19050">
                    <a:solidFill>
                      <a:schemeClr val="tx2"/>
                    </a:solidFill>
                  </a:ln>
                </c:spPr>
                <c:marker>
                  <c:spPr>
                    <a:solidFill>
                      <a:schemeClr val="tx2"/>
                    </a:solidFill>
                    <a:ln>
                      <a:solidFill>
                        <a:schemeClr val="tx2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'Load Charts for ES'!$C$5:$C$24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'Load Charts for ES'!$F$5:$F$24</c15:sqref>
                        </c15:formulaRef>
                      </c:ext>
                    </c:extLst>
                    <c:numCache>
                      <c:formatCode>0.0%</c:formatCode>
                      <c:ptCount val="20"/>
                      <c:pt idx="0">
                        <c:v>1.2490554289099842E-2</c:v>
                      </c:pt>
                      <c:pt idx="1">
                        <c:v>4.729089292366595E-2</c:v>
                      </c:pt>
                      <c:pt idx="2">
                        <c:v>7.1249830806973113E-2</c:v>
                      </c:pt>
                      <c:pt idx="3">
                        <c:v>8.3862375193775485E-2</c:v>
                      </c:pt>
                      <c:pt idx="4">
                        <c:v>0.11462953984755697</c:v>
                      </c:pt>
                      <c:pt idx="5">
                        <c:v>0.16036851603624624</c:v>
                      </c:pt>
                      <c:pt idx="6">
                        <c:v>0.16700380088502587</c:v>
                      </c:pt>
                      <c:pt idx="7">
                        <c:v>0.16373456013086196</c:v>
                      </c:pt>
                      <c:pt idx="8">
                        <c:v>0.17295014566900124</c:v>
                      </c:pt>
                      <c:pt idx="9">
                        <c:v>0.1699761794495851</c:v>
                      </c:pt>
                      <c:pt idx="10">
                        <c:v>0.17174339487123191</c:v>
                      </c:pt>
                      <c:pt idx="11">
                        <c:v>0.17470856209308749</c:v>
                      </c:pt>
                      <c:pt idx="12">
                        <c:v>0.17899839611520196</c:v>
                      </c:pt>
                      <c:pt idx="13">
                        <c:v>0.183691935875544</c:v>
                      </c:pt>
                      <c:pt idx="14">
                        <c:v>0.18994581622559514</c:v>
                      </c:pt>
                      <c:pt idx="15">
                        <c:v>0.19641019878572519</c:v>
                      </c:pt>
                      <c:pt idx="16">
                        <c:v>0.204031700882503</c:v>
                      </c:pt>
                      <c:pt idx="17">
                        <c:v>0.21200997231572782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DB05-40D3-BBA0-5DC7EC433506}"/>
                  </c:ext>
                </c:extLst>
              </c15:ser>
            </c15:filteredLineSeries>
          </c:ext>
        </c:extLst>
      </c:lineChart>
      <c:catAx>
        <c:axId val="34274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2749344"/>
        <c:crosses val="autoZero"/>
        <c:auto val="1"/>
        <c:lblAlgn val="ctr"/>
        <c:lblOffset val="100"/>
        <c:noMultiLvlLbl val="0"/>
      </c:catAx>
      <c:valAx>
        <c:axId val="342749344"/>
        <c:scaling>
          <c:orientation val="minMax"/>
          <c:min val="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342747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Forecasted Annual System Coincident Peak</a:t>
            </a:r>
          </a:p>
          <a:p>
            <a:pPr>
              <a:defRPr sz="1200"/>
            </a:pPr>
            <a:r>
              <a:rPr lang="en-US" sz="1200"/>
              <a:t>(MW)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'Load Charts for ES'!$J$4</c:f>
              <c:strCache>
                <c:ptCount val="1"/>
                <c:pt idx="0">
                  <c:v>2023 IRP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'Load Charts for ES'!$I$5:$I$24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'Load Charts for ES'!$J$5:$J$24</c:f>
              <c:numCache>
                <c:formatCode>#,##0</c:formatCode>
                <c:ptCount val="20"/>
                <c:pt idx="0">
                  <c:v>11033.038</c:v>
                </c:pt>
                <c:pt idx="1">
                  <c:v>11427.393</c:v>
                </c:pt>
                <c:pt idx="2">
                  <c:v>11746.891</c:v>
                </c:pt>
                <c:pt idx="3">
                  <c:v>11758.165999999999</c:v>
                </c:pt>
                <c:pt idx="4">
                  <c:v>12051.385</c:v>
                </c:pt>
                <c:pt idx="5">
                  <c:v>12484.837</c:v>
                </c:pt>
                <c:pt idx="6">
                  <c:v>12682.933000000001</c:v>
                </c:pt>
                <c:pt idx="7">
                  <c:v>12815.474</c:v>
                </c:pt>
                <c:pt idx="8">
                  <c:v>13122.623</c:v>
                </c:pt>
                <c:pt idx="9">
                  <c:v>13208.785</c:v>
                </c:pt>
                <c:pt idx="10">
                  <c:v>13347.302</c:v>
                </c:pt>
                <c:pt idx="11">
                  <c:v>13512.468000000001</c:v>
                </c:pt>
                <c:pt idx="12">
                  <c:v>13691.7</c:v>
                </c:pt>
                <c:pt idx="13">
                  <c:v>13953.233</c:v>
                </c:pt>
                <c:pt idx="14">
                  <c:v>14117.739</c:v>
                </c:pt>
                <c:pt idx="15">
                  <c:v>14299.512000000001</c:v>
                </c:pt>
                <c:pt idx="16">
                  <c:v>14463.567999999999</c:v>
                </c:pt>
                <c:pt idx="17">
                  <c:v>14671.815000000001</c:v>
                </c:pt>
                <c:pt idx="18">
                  <c:v>14881.869000000001</c:v>
                </c:pt>
                <c:pt idx="19">
                  <c:v>15186.938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7-4DEC-A944-90775C18F779}"/>
            </c:ext>
          </c:extLst>
        </c:ser>
        <c:ser>
          <c:idx val="4"/>
          <c:order val="1"/>
          <c:tx>
            <c:strRef>
              <c:f>'Load Charts for ES'!$K$4</c:f>
              <c:strCache>
                <c:ptCount val="1"/>
                <c:pt idx="0">
                  <c:v>2021 IRP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rgbClr val="BE4B48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'Load Charts for ES'!$I$5:$I$24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'Load Charts for ES'!$K$5:$K$24</c:f>
              <c:numCache>
                <c:formatCode>#,##0</c:formatCode>
                <c:ptCount val="20"/>
                <c:pt idx="0">
                  <c:v>10691.366</c:v>
                </c:pt>
                <c:pt idx="1">
                  <c:v>10807.838</c:v>
                </c:pt>
                <c:pt idx="2">
                  <c:v>10942.272000000001</c:v>
                </c:pt>
                <c:pt idx="3">
                  <c:v>10866.995999999999</c:v>
                </c:pt>
                <c:pt idx="4">
                  <c:v>10939.547</c:v>
                </c:pt>
                <c:pt idx="5">
                  <c:v>11043.349</c:v>
                </c:pt>
                <c:pt idx="6">
                  <c:v>11133.15</c:v>
                </c:pt>
                <c:pt idx="7">
                  <c:v>11238.494000000001</c:v>
                </c:pt>
                <c:pt idx="8">
                  <c:v>11337.243</c:v>
                </c:pt>
                <c:pt idx="9">
                  <c:v>11401.562</c:v>
                </c:pt>
                <c:pt idx="10">
                  <c:v>11455.422</c:v>
                </c:pt>
                <c:pt idx="11">
                  <c:v>11495.573</c:v>
                </c:pt>
                <c:pt idx="12">
                  <c:v>11534.846</c:v>
                </c:pt>
                <c:pt idx="13">
                  <c:v>11649.535</c:v>
                </c:pt>
                <c:pt idx="14">
                  <c:v>11695.398999999999</c:v>
                </c:pt>
                <c:pt idx="15">
                  <c:v>11764.188</c:v>
                </c:pt>
                <c:pt idx="16">
                  <c:v>11833.412</c:v>
                </c:pt>
                <c:pt idx="17">
                  <c:v>11912.040999999999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7-4DEC-A944-90775C18F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748560"/>
        <c:axId val="1037833808"/>
        <c:extLst>
          <c:ext xmlns:c15="http://schemas.microsoft.com/office/drawing/2012/chart" uri="{02D57815-91ED-43cb-92C2-25804820EDAC}">
            <c15:filteredLine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'Load Charts for ES'!$L$4</c15:sqref>
                        </c15:formulaRef>
                      </c:ext>
                    </c:extLst>
                    <c:strCache>
                      <c:ptCount val="1"/>
                      <c:pt idx="0">
                        <c:v>Change</c:v>
                      </c:pt>
                    </c:strCache>
                  </c:strRef>
                </c:tx>
                <c:spPr>
                  <a:ln w="19050">
                    <a:solidFill>
                      <a:schemeClr val="tx2"/>
                    </a:solidFill>
                  </a:ln>
                </c:spPr>
                <c:marker>
                  <c:symbol val="diamond"/>
                  <c:size val="5"/>
                  <c:spPr>
                    <a:solidFill>
                      <a:schemeClr val="tx2"/>
                    </a:solidFill>
                    <a:ln>
                      <a:solidFill>
                        <a:schemeClr val="tx2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'Load Charts for ES'!$I$5:$I$24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'Load Charts for ES'!$L$5:$L$24</c15:sqref>
                        </c15:formulaRef>
                      </c:ext>
                    </c:extLst>
                    <c:numCache>
                      <c:formatCode>0.0%</c:formatCode>
                      <c:ptCount val="20"/>
                      <c:pt idx="0">
                        <c:v>3.1957749832902671E-2</c:v>
                      </c:pt>
                      <c:pt idx="1">
                        <c:v>5.7324600905380052E-2</c:v>
                      </c:pt>
                      <c:pt idx="2">
                        <c:v>7.3533083440075142E-2</c:v>
                      </c:pt>
                      <c:pt idx="3">
                        <c:v>8.2007023836210058E-2</c:v>
                      </c:pt>
                      <c:pt idx="4">
                        <c:v>0.10163473862308914</c:v>
                      </c:pt>
                      <c:pt idx="5">
                        <c:v>0.13052996876219347</c:v>
                      </c:pt>
                      <c:pt idx="6">
                        <c:v>0.1392043581555984</c:v>
                      </c:pt>
                      <c:pt idx="7">
                        <c:v>0.1403195125610246</c:v>
                      </c:pt>
                      <c:pt idx="8">
                        <c:v>0.1574792037182231</c:v>
                      </c:pt>
                      <c:pt idx="9">
                        <c:v>0.15850661514624043</c:v>
                      </c:pt>
                      <c:pt idx="10">
                        <c:v>0.16515148896304299</c:v>
                      </c:pt>
                      <c:pt idx="11">
                        <c:v>0.17544971442484858</c:v>
                      </c:pt>
                      <c:pt idx="12">
                        <c:v>0.18698593808707997</c:v>
                      </c:pt>
                      <c:pt idx="13">
                        <c:v>0.19775021063072473</c:v>
                      </c:pt>
                      <c:pt idx="14">
                        <c:v>0.20711905596380253</c:v>
                      </c:pt>
                      <c:pt idx="15">
                        <c:v>0.2155120268394215</c:v>
                      </c:pt>
                      <c:pt idx="16">
                        <c:v>0.22226522663116932</c:v>
                      </c:pt>
                      <c:pt idx="17">
                        <c:v>0.23167935704720977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247-4DEC-A944-90775C18F779}"/>
                  </c:ext>
                </c:extLst>
              </c15:ser>
            </c15:filteredLineSeries>
          </c:ext>
        </c:extLst>
      </c:lineChart>
      <c:catAx>
        <c:axId val="34274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7833808"/>
        <c:crosses val="autoZero"/>
        <c:auto val="1"/>
        <c:lblAlgn val="ctr"/>
        <c:lblOffset val="100"/>
        <c:noMultiLvlLbl val="0"/>
      </c:catAx>
      <c:valAx>
        <c:axId val="1037833808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42748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160336</xdr:rowOff>
    </xdr:from>
    <xdr:to>
      <xdr:col>7</xdr:col>
      <xdr:colOff>466725</xdr:colOff>
      <xdr:row>43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7589A9-3021-4D20-A234-9AD43C375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441325</xdr:colOff>
      <xdr:row>27</xdr:row>
      <xdr:rowOff>155575</xdr:rowOff>
    </xdr:from>
    <xdr:to>
      <xdr:col>14</xdr:col>
      <xdr:colOff>222250</xdr:colOff>
      <xdr:row>43</xdr:row>
      <xdr:rowOff>122238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C80013-5054-4C24-90A9-4F6F80A08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B442-2AD3-4114-8EB9-749B9C44BC46}">
  <sheetPr>
    <pageSetUpPr fitToPage="1"/>
  </sheetPr>
  <dimension ref="C3:AA31"/>
  <sheetViews>
    <sheetView tabSelected="1" zoomScale="90" zoomScaleNormal="90" workbookViewId="0"/>
  </sheetViews>
  <sheetFormatPr defaultRowHeight="14.25" x14ac:dyDescent="0.45"/>
  <cols>
    <col min="4" max="6" width="9.265625" customWidth="1"/>
    <col min="15" max="15" width="12" customWidth="1"/>
    <col min="16" max="16" width="10.59765625" customWidth="1"/>
    <col min="17" max="17" width="10.3984375" customWidth="1"/>
  </cols>
  <sheetData>
    <row r="3" spans="3:27" x14ac:dyDescent="0.45">
      <c r="C3" t="s">
        <v>3</v>
      </c>
      <c r="I3" t="s">
        <v>4</v>
      </c>
    </row>
    <row r="4" spans="3:27" x14ac:dyDescent="0.45">
      <c r="D4" s="8" t="s">
        <v>2</v>
      </c>
      <c r="E4" s="2" t="s">
        <v>0</v>
      </c>
      <c r="F4" s="2" t="s">
        <v>5</v>
      </c>
      <c r="G4" s="9"/>
      <c r="J4" s="2" t="str">
        <f>D4</f>
        <v>2023 IRP</v>
      </c>
      <c r="K4" s="9" t="str">
        <f>E4</f>
        <v>2021 IRP</v>
      </c>
      <c r="L4" s="2" t="str">
        <f>F4</f>
        <v>Change</v>
      </c>
      <c r="M4" s="9"/>
    </row>
    <row r="5" spans="3:27" x14ac:dyDescent="0.45">
      <c r="C5">
        <v>2023</v>
      </c>
      <c r="D5" s="10">
        <v>64032.93</v>
      </c>
      <c r="E5" s="10">
        <v>63242.99</v>
      </c>
      <c r="F5" s="4">
        <f>D5/E5-1</f>
        <v>1.2490554289099842E-2</v>
      </c>
      <c r="G5" s="1"/>
      <c r="I5">
        <f>C5</f>
        <v>2023</v>
      </c>
      <c r="J5" s="7">
        <v>11033.038</v>
      </c>
      <c r="K5" s="7">
        <v>10691.366</v>
      </c>
      <c r="L5" s="4">
        <f>J5/K5-1</f>
        <v>3.1957749832902671E-2</v>
      </c>
      <c r="M5" s="1"/>
      <c r="U5" s="1"/>
      <c r="V5" s="6"/>
      <c r="W5" s="6"/>
      <c r="X5" s="6"/>
      <c r="Y5" s="1"/>
      <c r="Z5" s="6"/>
      <c r="AA5" s="6"/>
    </row>
    <row r="6" spans="3:27" x14ac:dyDescent="0.45">
      <c r="C6">
        <f>C5+1</f>
        <v>2024</v>
      </c>
      <c r="D6" s="10">
        <v>67499.27</v>
      </c>
      <c r="E6" s="10">
        <v>64451.31</v>
      </c>
      <c r="F6" s="4">
        <f t="shared" ref="F6:F22" si="0">D6/E6-1</f>
        <v>4.729089292366595E-2</v>
      </c>
      <c r="G6" s="1"/>
      <c r="I6">
        <f t="shared" ref="I6:I24" si="1">I5+1</f>
        <v>2024</v>
      </c>
      <c r="J6" s="7">
        <v>11427.393</v>
      </c>
      <c r="K6" s="7">
        <v>10807.838</v>
      </c>
      <c r="L6" s="4">
        <f t="shared" ref="L6:L22" si="2">J6/K6-1</f>
        <v>5.7324600905380052E-2</v>
      </c>
      <c r="M6" s="1"/>
      <c r="U6" s="1"/>
      <c r="V6" s="6"/>
      <c r="W6" s="6"/>
      <c r="X6" s="6"/>
      <c r="Y6" s="1"/>
      <c r="Z6" s="6"/>
      <c r="AA6" s="6"/>
    </row>
    <row r="7" spans="3:27" x14ac:dyDescent="0.45">
      <c r="C7">
        <f t="shared" ref="C7:C24" si="3">C6+1</f>
        <v>2025</v>
      </c>
      <c r="D7" s="10">
        <v>69805.06</v>
      </c>
      <c r="E7" s="10">
        <v>65162.26</v>
      </c>
      <c r="F7" s="4">
        <f t="shared" si="0"/>
        <v>7.1249830806973113E-2</v>
      </c>
      <c r="G7" s="1"/>
      <c r="I7">
        <f t="shared" si="1"/>
        <v>2025</v>
      </c>
      <c r="J7" s="7">
        <v>11746.891</v>
      </c>
      <c r="K7" s="7">
        <v>10942.272000000001</v>
      </c>
      <c r="L7" s="4">
        <f t="shared" si="2"/>
        <v>7.3533083440075142E-2</v>
      </c>
      <c r="M7" s="1"/>
      <c r="U7" s="1"/>
      <c r="V7" s="6"/>
      <c r="W7" s="6"/>
      <c r="X7" s="6"/>
      <c r="Y7" s="1"/>
      <c r="Z7" s="6"/>
      <c r="AA7" s="6"/>
    </row>
    <row r="8" spans="3:27" x14ac:dyDescent="0.45">
      <c r="C8">
        <f t="shared" si="3"/>
        <v>2026</v>
      </c>
      <c r="D8" s="10">
        <v>69938.42</v>
      </c>
      <c r="E8" s="10">
        <v>64527.03</v>
      </c>
      <c r="F8" s="4">
        <f t="shared" si="0"/>
        <v>8.3862375193775485E-2</v>
      </c>
      <c r="G8" s="1"/>
      <c r="I8">
        <f t="shared" si="1"/>
        <v>2026</v>
      </c>
      <c r="J8" s="7">
        <v>11758.165999999999</v>
      </c>
      <c r="K8" s="7">
        <v>10866.995999999999</v>
      </c>
      <c r="L8" s="4">
        <f t="shared" si="2"/>
        <v>8.2007023836210058E-2</v>
      </c>
      <c r="M8" s="1"/>
      <c r="U8" s="1"/>
      <c r="V8" s="6"/>
      <c r="W8" s="6"/>
      <c r="X8" s="6"/>
      <c r="Y8" s="1"/>
      <c r="Z8" s="6"/>
      <c r="AA8" s="6"/>
    </row>
    <row r="9" spans="3:27" x14ac:dyDescent="0.45">
      <c r="C9">
        <f t="shared" si="3"/>
        <v>2027</v>
      </c>
      <c r="D9" s="10">
        <v>72649.77</v>
      </c>
      <c r="E9" s="10">
        <v>65178.400000000001</v>
      </c>
      <c r="F9" s="4">
        <f t="shared" si="0"/>
        <v>0.11462953984755697</v>
      </c>
      <c r="G9" s="1"/>
      <c r="I9">
        <f t="shared" si="1"/>
        <v>2027</v>
      </c>
      <c r="J9" s="7">
        <v>12051.385</v>
      </c>
      <c r="K9" s="7">
        <v>10939.547</v>
      </c>
      <c r="L9" s="4">
        <f t="shared" si="2"/>
        <v>0.10163473862308914</v>
      </c>
      <c r="M9" s="1"/>
      <c r="U9" s="1"/>
      <c r="V9" s="6"/>
      <c r="W9" s="6"/>
      <c r="X9" s="6"/>
      <c r="Y9" s="1"/>
      <c r="Z9" s="6"/>
      <c r="AA9" s="6"/>
    </row>
    <row r="10" spans="3:27" x14ac:dyDescent="0.45">
      <c r="C10">
        <f t="shared" si="3"/>
        <v>2028</v>
      </c>
      <c r="D10" s="10">
        <v>76681.119999999995</v>
      </c>
      <c r="E10" s="10">
        <v>66083.42</v>
      </c>
      <c r="F10" s="4">
        <f t="shared" si="0"/>
        <v>0.16036851603624624</v>
      </c>
      <c r="G10" s="1"/>
      <c r="I10">
        <f t="shared" si="1"/>
        <v>2028</v>
      </c>
      <c r="J10" s="7">
        <v>12484.837</v>
      </c>
      <c r="K10" s="7">
        <v>11043.349</v>
      </c>
      <c r="L10" s="4">
        <f t="shared" si="2"/>
        <v>0.13052996876219347</v>
      </c>
      <c r="M10" s="1"/>
      <c r="U10" s="1"/>
      <c r="V10" s="6"/>
      <c r="W10" s="6"/>
      <c r="X10" s="6"/>
      <c r="Y10" s="1"/>
      <c r="Z10" s="6"/>
      <c r="AA10" s="6"/>
    </row>
    <row r="11" spans="3:27" x14ac:dyDescent="0.45">
      <c r="C11">
        <f t="shared" si="3"/>
        <v>2029</v>
      </c>
      <c r="D11" s="10">
        <v>77919.28</v>
      </c>
      <c r="E11" s="10">
        <v>66768.66</v>
      </c>
      <c r="F11" s="4">
        <f t="shared" si="0"/>
        <v>0.16700380088502587</v>
      </c>
      <c r="G11" s="1"/>
      <c r="I11">
        <f t="shared" si="1"/>
        <v>2029</v>
      </c>
      <c r="J11" s="7">
        <v>12682.933000000001</v>
      </c>
      <c r="K11" s="7">
        <v>11133.15</v>
      </c>
      <c r="L11" s="4">
        <f t="shared" si="2"/>
        <v>0.1392043581555984</v>
      </c>
      <c r="M11" s="1"/>
      <c r="U11" s="1"/>
      <c r="V11" s="6"/>
      <c r="W11" s="6"/>
      <c r="X11" s="6"/>
      <c r="Y11" s="1"/>
      <c r="Z11" s="6"/>
      <c r="AA11" s="6"/>
    </row>
    <row r="12" spans="3:27" x14ac:dyDescent="0.45">
      <c r="C12">
        <f t="shared" si="3"/>
        <v>2030</v>
      </c>
      <c r="D12" s="10">
        <v>78811.839999999997</v>
      </c>
      <c r="E12" s="10">
        <v>67723.210000000006</v>
      </c>
      <c r="F12" s="4">
        <f t="shared" si="0"/>
        <v>0.16373456013086196</v>
      </c>
      <c r="G12" s="1"/>
      <c r="I12">
        <f t="shared" si="1"/>
        <v>2030</v>
      </c>
      <c r="J12" s="7">
        <v>12815.474</v>
      </c>
      <c r="K12" s="7">
        <v>11238.494000000001</v>
      </c>
      <c r="L12" s="4">
        <f t="shared" si="2"/>
        <v>0.1403195125610246</v>
      </c>
      <c r="M12" s="1"/>
      <c r="U12" s="1"/>
      <c r="V12" s="6"/>
      <c r="W12" s="6"/>
      <c r="X12" s="6"/>
      <c r="Y12" s="1"/>
      <c r="Z12" s="6"/>
      <c r="AA12" s="6"/>
    </row>
    <row r="13" spans="3:27" x14ac:dyDescent="0.45">
      <c r="C13">
        <f t="shared" si="3"/>
        <v>2031</v>
      </c>
      <c r="D13" s="10">
        <v>80380.69</v>
      </c>
      <c r="E13" s="10">
        <v>68528.649999999994</v>
      </c>
      <c r="F13" s="4">
        <f t="shared" si="0"/>
        <v>0.17295014566900124</v>
      </c>
      <c r="G13" s="1"/>
      <c r="I13">
        <f t="shared" si="1"/>
        <v>2031</v>
      </c>
      <c r="J13" s="7">
        <v>13122.623</v>
      </c>
      <c r="K13" s="7">
        <v>11337.243</v>
      </c>
      <c r="L13" s="4">
        <f t="shared" si="2"/>
        <v>0.1574792037182231</v>
      </c>
      <c r="M13" s="1"/>
      <c r="U13" s="1"/>
      <c r="V13" s="6"/>
      <c r="W13" s="6"/>
      <c r="X13" s="6"/>
      <c r="Y13" s="1"/>
      <c r="Z13" s="6"/>
      <c r="AA13" s="6"/>
    </row>
    <row r="14" spans="3:27" x14ac:dyDescent="0.45">
      <c r="C14">
        <f t="shared" si="3"/>
        <v>2032</v>
      </c>
      <c r="D14" s="10">
        <v>81321.78</v>
      </c>
      <c r="E14" s="10">
        <v>69507.210000000006</v>
      </c>
      <c r="F14" s="4">
        <f t="shared" si="0"/>
        <v>0.1699761794495851</v>
      </c>
      <c r="G14" s="1"/>
      <c r="I14">
        <f t="shared" si="1"/>
        <v>2032</v>
      </c>
      <c r="J14" s="7">
        <v>13208.785</v>
      </c>
      <c r="K14" s="7">
        <v>11401.562</v>
      </c>
      <c r="L14" s="4">
        <f t="shared" si="2"/>
        <v>0.15850661514624043</v>
      </c>
      <c r="M14" s="1"/>
      <c r="U14" s="1"/>
      <c r="V14" s="6"/>
      <c r="W14" s="6"/>
      <c r="X14" s="6"/>
      <c r="Y14" s="1"/>
      <c r="Z14" s="6"/>
      <c r="AA14" s="6"/>
    </row>
    <row r="15" spans="3:27" x14ac:dyDescent="0.45">
      <c r="C15">
        <f t="shared" si="3"/>
        <v>2033</v>
      </c>
      <c r="D15" s="10">
        <v>82222.23</v>
      </c>
      <c r="E15" s="10">
        <v>70170.850000000006</v>
      </c>
      <c r="F15" s="4">
        <f t="shared" si="0"/>
        <v>0.17174339487123191</v>
      </c>
      <c r="G15" s="1"/>
      <c r="I15">
        <f t="shared" si="1"/>
        <v>2033</v>
      </c>
      <c r="J15" s="7">
        <v>13347.302</v>
      </c>
      <c r="K15" s="7">
        <v>11455.422</v>
      </c>
      <c r="L15" s="4">
        <f t="shared" si="2"/>
        <v>0.16515148896304299</v>
      </c>
      <c r="M15" s="1"/>
      <c r="U15" s="1"/>
      <c r="V15" s="6"/>
      <c r="W15" s="6"/>
      <c r="X15" s="6"/>
      <c r="Y15" s="1"/>
      <c r="Z15" s="6"/>
      <c r="AA15" s="6"/>
    </row>
    <row r="16" spans="3:27" x14ac:dyDescent="0.45">
      <c r="C16">
        <f t="shared" si="3"/>
        <v>2034</v>
      </c>
      <c r="D16" s="10">
        <v>83351.539999999994</v>
      </c>
      <c r="E16" s="10">
        <v>70955.08</v>
      </c>
      <c r="F16" s="4">
        <f t="shared" si="0"/>
        <v>0.17470856209308749</v>
      </c>
      <c r="G16" s="1"/>
      <c r="I16">
        <f t="shared" si="1"/>
        <v>2034</v>
      </c>
      <c r="J16" s="7">
        <v>13512.468000000001</v>
      </c>
      <c r="K16" s="7">
        <v>11495.573</v>
      </c>
      <c r="L16" s="4">
        <f t="shared" si="2"/>
        <v>0.17544971442484858</v>
      </c>
      <c r="M16" s="1"/>
      <c r="U16" s="1"/>
      <c r="V16" s="6"/>
      <c r="W16" s="1"/>
      <c r="X16" s="6"/>
      <c r="Y16" s="1"/>
      <c r="Z16" s="6"/>
      <c r="AA16" s="6"/>
    </row>
    <row r="17" spans="3:27" x14ac:dyDescent="0.45">
      <c r="C17">
        <f t="shared" si="3"/>
        <v>2035</v>
      </c>
      <c r="D17" s="10">
        <v>84549.96</v>
      </c>
      <c r="E17" s="10">
        <v>71713.38</v>
      </c>
      <c r="F17" s="4">
        <f t="shared" si="0"/>
        <v>0.17899839611520196</v>
      </c>
      <c r="G17" s="1"/>
      <c r="I17">
        <f t="shared" si="1"/>
        <v>2035</v>
      </c>
      <c r="J17" s="7">
        <v>13691.7</v>
      </c>
      <c r="K17" s="7">
        <v>11534.846</v>
      </c>
      <c r="L17" s="4">
        <f t="shared" si="2"/>
        <v>0.18698593808707997</v>
      </c>
      <c r="M17" s="1"/>
      <c r="U17" s="1"/>
      <c r="V17" s="6"/>
      <c r="W17" s="1"/>
      <c r="X17" s="6"/>
      <c r="Y17" s="1"/>
      <c r="Z17" s="6"/>
      <c r="AA17" s="6"/>
    </row>
    <row r="18" spans="3:27" x14ac:dyDescent="0.45">
      <c r="C18">
        <f t="shared" si="3"/>
        <v>2036</v>
      </c>
      <c r="D18" s="10">
        <v>85984.85</v>
      </c>
      <c r="E18" s="10">
        <v>72641.240000000005</v>
      </c>
      <c r="F18" s="4">
        <f t="shared" si="0"/>
        <v>0.183691935875544</v>
      </c>
      <c r="G18" s="1"/>
      <c r="I18">
        <f t="shared" si="1"/>
        <v>2036</v>
      </c>
      <c r="J18" s="7">
        <v>13953.233</v>
      </c>
      <c r="K18" s="7">
        <v>11649.535</v>
      </c>
      <c r="L18" s="4">
        <f t="shared" si="2"/>
        <v>0.19775021063072473</v>
      </c>
      <c r="M18" s="1"/>
      <c r="U18" s="1"/>
      <c r="V18" s="6"/>
      <c r="W18" s="1"/>
      <c r="X18" s="6"/>
      <c r="Y18" s="1"/>
      <c r="Z18" s="6"/>
      <c r="AA18" s="6"/>
    </row>
    <row r="19" spans="3:27" x14ac:dyDescent="0.45">
      <c r="C19">
        <f t="shared" si="3"/>
        <v>2037</v>
      </c>
      <c r="D19" s="10">
        <v>87179.75</v>
      </c>
      <c r="E19" s="10">
        <v>73263.63</v>
      </c>
      <c r="F19" s="4">
        <f t="shared" si="0"/>
        <v>0.18994581622559514</v>
      </c>
      <c r="G19" s="1"/>
      <c r="I19">
        <f t="shared" si="1"/>
        <v>2037</v>
      </c>
      <c r="J19" s="7">
        <v>14117.739</v>
      </c>
      <c r="K19" s="7">
        <v>11695.398999999999</v>
      </c>
      <c r="L19" s="4">
        <f t="shared" si="2"/>
        <v>0.20711905596380253</v>
      </c>
      <c r="M19" s="1"/>
      <c r="U19" s="1"/>
      <c r="V19" s="6"/>
      <c r="W19" s="1"/>
      <c r="X19" s="6"/>
      <c r="Y19" s="1"/>
      <c r="Z19" s="6"/>
      <c r="AA19" s="6"/>
    </row>
    <row r="20" spans="3:27" x14ac:dyDescent="0.45">
      <c r="C20">
        <f t="shared" si="3"/>
        <v>2038</v>
      </c>
      <c r="D20" s="10">
        <v>88585.25</v>
      </c>
      <c r="E20" s="10">
        <v>74042.539999999994</v>
      </c>
      <c r="F20" s="4">
        <f t="shared" si="0"/>
        <v>0.19641019878572519</v>
      </c>
      <c r="G20" s="1"/>
      <c r="I20">
        <f t="shared" si="1"/>
        <v>2038</v>
      </c>
      <c r="J20" s="7">
        <v>14299.512000000001</v>
      </c>
      <c r="K20" s="7">
        <v>11764.188</v>
      </c>
      <c r="L20" s="4">
        <f t="shared" si="2"/>
        <v>0.2155120268394215</v>
      </c>
      <c r="M20" s="1"/>
      <c r="U20" s="1"/>
      <c r="V20" s="6"/>
      <c r="W20" s="1"/>
      <c r="X20" s="6"/>
      <c r="Y20" s="1"/>
      <c r="Z20" s="6"/>
      <c r="AA20" s="6"/>
    </row>
    <row r="21" spans="3:27" x14ac:dyDescent="0.45">
      <c r="C21">
        <f t="shared" si="3"/>
        <v>2039</v>
      </c>
      <c r="D21" s="10">
        <v>90027.16</v>
      </c>
      <c r="E21" s="10">
        <v>74771.42</v>
      </c>
      <c r="F21" s="4">
        <f t="shared" si="0"/>
        <v>0.204031700882503</v>
      </c>
      <c r="G21" s="1"/>
      <c r="I21">
        <f t="shared" si="1"/>
        <v>2039</v>
      </c>
      <c r="J21" s="7">
        <v>14463.567999999999</v>
      </c>
      <c r="K21" s="7">
        <v>11833.412</v>
      </c>
      <c r="L21" s="4">
        <f t="shared" si="2"/>
        <v>0.22226522663116932</v>
      </c>
      <c r="M21" s="1"/>
      <c r="U21" s="1"/>
      <c r="V21" s="6"/>
      <c r="W21" s="1"/>
      <c r="X21" s="6"/>
      <c r="Y21" s="1"/>
      <c r="Z21" s="6"/>
      <c r="AA21" s="6"/>
    </row>
    <row r="22" spans="3:27" x14ac:dyDescent="0.45">
      <c r="C22">
        <f t="shared" si="3"/>
        <v>2040</v>
      </c>
      <c r="D22" s="10">
        <v>91644.11</v>
      </c>
      <c r="E22" s="10">
        <v>75613.33</v>
      </c>
      <c r="F22" s="4">
        <f t="shared" si="0"/>
        <v>0.21200997231572782</v>
      </c>
      <c r="G22" s="1"/>
      <c r="I22">
        <f t="shared" si="1"/>
        <v>2040</v>
      </c>
      <c r="J22" s="7">
        <v>14671.815000000001</v>
      </c>
      <c r="K22" s="7">
        <v>11912.040999999999</v>
      </c>
      <c r="L22" s="4">
        <f t="shared" si="2"/>
        <v>0.23167935704720977</v>
      </c>
      <c r="M22" s="1"/>
      <c r="U22" s="1"/>
      <c r="V22" s="6"/>
      <c r="W22" s="1"/>
      <c r="X22" s="6"/>
      <c r="Y22" s="1"/>
      <c r="Z22" s="6"/>
      <c r="AA22" s="6"/>
    </row>
    <row r="23" spans="3:27" x14ac:dyDescent="0.45">
      <c r="C23">
        <f t="shared" si="3"/>
        <v>2041</v>
      </c>
      <c r="D23" s="10">
        <v>92996.56</v>
      </c>
      <c r="E23" s="10"/>
      <c r="F23" s="1"/>
      <c r="G23" s="1"/>
      <c r="I23">
        <f t="shared" si="1"/>
        <v>2041</v>
      </c>
      <c r="J23" s="7">
        <v>14881.869000000001</v>
      </c>
      <c r="K23" s="7"/>
      <c r="L23" s="1"/>
      <c r="M23" s="1"/>
      <c r="U23" s="1"/>
      <c r="V23" s="6"/>
      <c r="W23" s="1"/>
      <c r="X23" s="6"/>
      <c r="Y23" s="1"/>
      <c r="Z23" s="1"/>
      <c r="AA23" s="1"/>
    </row>
    <row r="24" spans="3:27" x14ac:dyDescent="0.45">
      <c r="C24">
        <f t="shared" si="3"/>
        <v>2042</v>
      </c>
      <c r="D24" s="10">
        <v>94591.13</v>
      </c>
      <c r="E24" s="10"/>
      <c r="F24" s="1"/>
      <c r="G24" s="1"/>
      <c r="I24">
        <f t="shared" si="1"/>
        <v>2042</v>
      </c>
      <c r="J24" s="7">
        <v>15186.938</v>
      </c>
      <c r="K24" s="10"/>
      <c r="L24" s="1"/>
      <c r="U24" s="1"/>
      <c r="V24" s="6"/>
      <c r="W24" s="1"/>
      <c r="X24" s="6"/>
      <c r="Y24" s="1"/>
      <c r="Z24" s="1"/>
      <c r="AA24" s="1"/>
    </row>
    <row r="25" spans="3:27" x14ac:dyDescent="0.45">
      <c r="C25" t="s">
        <v>6</v>
      </c>
      <c r="F25" s="11">
        <f>AVERAGE(F5:F22)</f>
        <v>0.14861646513313376</v>
      </c>
      <c r="I25" t="s">
        <v>6</v>
      </c>
      <c r="L25" s="11">
        <f>AVERAGE(L5:L22)</f>
        <v>0.14857832630934648</v>
      </c>
      <c r="Q25" s="1"/>
      <c r="R25" s="1"/>
    </row>
    <row r="26" spans="3:27" x14ac:dyDescent="0.45">
      <c r="C26" s="5" t="s">
        <v>1</v>
      </c>
      <c r="D26" s="3">
        <f>(D24/D5)^(1/(COUNT(D5:D24)-1))-1</f>
        <v>2.074735964717167E-2</v>
      </c>
      <c r="I26" s="5" t="s">
        <v>1</v>
      </c>
      <c r="J26" s="3">
        <f>(J24/J5)^(1/(COUNT(J5:J24)-1))-1</f>
        <v>1.6960191441067529E-2</v>
      </c>
      <c r="Q26" s="1"/>
      <c r="R26" s="1"/>
    </row>
    <row r="27" spans="3:27" x14ac:dyDescent="0.45">
      <c r="R27" s="1"/>
    </row>
    <row r="28" spans="3:27" x14ac:dyDescent="0.45">
      <c r="R28" s="1"/>
    </row>
    <row r="29" spans="3:27" x14ac:dyDescent="0.45">
      <c r="R29" s="1"/>
    </row>
    <row r="30" spans="3:27" x14ac:dyDescent="0.45">
      <c r="R30" s="1"/>
    </row>
    <row r="31" spans="3:27" x14ac:dyDescent="0.45">
      <c r="R31" s="1"/>
    </row>
  </sheetData>
  <pageMargins left="0.7" right="0.7" top="0.75" bottom="0.75" header="0.3" footer="0.3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67226D-04CB-416F-860F-6D6B9E5DEE9B}"/>
</file>

<file path=customXml/itemProps2.xml><?xml version="1.0" encoding="utf-8"?>
<ds:datastoreItem xmlns:ds="http://schemas.openxmlformats.org/officeDocument/2006/customXml" ds:itemID="{43D1FF98-3CC4-4BFF-970C-FF88B5EA4B1F}"/>
</file>

<file path=customXml/itemProps3.xml><?xml version="1.0" encoding="utf-8"?>
<ds:datastoreItem xmlns:ds="http://schemas.openxmlformats.org/officeDocument/2006/customXml" ds:itemID="{D0C5855D-4B3B-4939-B5ED-8B011AF980B1}"/>
</file>

<file path=customXml/itemProps4.xml><?xml version="1.0" encoding="utf-8"?>
<ds:datastoreItem xmlns:ds="http://schemas.openxmlformats.org/officeDocument/2006/customXml" ds:itemID="{09C67126-DA63-406C-A15D-13C55391B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Charts for 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Elder, Lee</dc:creator>
  <cp:lastModifiedBy>Kornikova, Yuliya (PacifiCorp)</cp:lastModifiedBy>
  <dcterms:created xsi:type="dcterms:W3CDTF">2019-10-14T15:39:16Z</dcterms:created>
  <dcterms:modified xsi:type="dcterms:W3CDTF">2023-04-13T19:13:01Z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