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76" yWindow="405" windowWidth="12120" windowHeight="4410" tabRatio="802" firstSheet="8" activeTab="11"/>
  </bookViews>
  <sheets>
    <sheet name="Cover" sheetId="1" r:id="rId1"/>
    <sheet name="ENERGY" sheetId="2" r:id="rId2"/>
    <sheet name="PEAKS" sheetId="3" r:id="rId3"/>
    <sheet name="UT Monthly Profile" sheetId="4" r:id="rId4"/>
    <sheet name="WA Monthly Profile" sheetId="5" r:id="rId5"/>
    <sheet name="Energy Annualized by Stff" sheetId="6" r:id="rId6"/>
    <sheet name="Ex___(APB-4, p.1)" sheetId="7" r:id="rId7"/>
    <sheet name="Peaks Annualized by Staff" sheetId="8" r:id="rId8"/>
    <sheet name="Ex____(APB-4, p.2)" sheetId="9" r:id="rId9"/>
    <sheet name="WA and UT contrast" sheetId="10" r:id="rId10"/>
    <sheet name="Ex_____(APB-4, p.4)" sheetId="11" r:id="rId11"/>
    <sheet name="Ex___(APB-4, p.3)" sheetId="12" r:id="rId12"/>
  </sheets>
  <definedNames>
    <definedName name="_xlnm.Print_Area" localSheetId="0">'Cover'!$A$2:$G$14</definedName>
    <definedName name="_xlnm.Print_Area" localSheetId="5">'Energy Annualized by Stff'!$A$2:$Q$20</definedName>
    <definedName name="_xlnm.Print_Area" localSheetId="7">'Peaks Annualized by Staff'!$B$1:$Q$20</definedName>
    <definedName name="_xlnm.Print_Area" localSheetId="3">'UT Monthly Profile'!$A$3:$F$25</definedName>
    <definedName name="_xlnm.Print_Area" localSheetId="4">'WA Monthly Profile'!$A$4:$F$24</definedName>
  </definedNames>
  <calcPr fullCalcOnLoad="1"/>
</workbook>
</file>

<file path=xl/sharedStrings.xml><?xml version="1.0" encoding="utf-8"?>
<sst xmlns="http://schemas.openxmlformats.org/spreadsheetml/2006/main" count="488" uniqueCount="62">
  <si>
    <t>year</t>
  </si>
  <si>
    <t>month</t>
  </si>
  <si>
    <t>day</t>
  </si>
  <si>
    <t>hour</t>
  </si>
  <si>
    <t>PPL-WA</t>
  </si>
  <si>
    <t>PPL-OR</t>
  </si>
  <si>
    <t>PPL-CA</t>
  </si>
  <si>
    <t>PPL-ID</t>
  </si>
  <si>
    <t>PPL-MT</t>
  </si>
  <si>
    <t>PPL-WY</t>
  </si>
  <si>
    <t>PPL-TOTAL</t>
  </si>
  <si>
    <t>UPL-ID</t>
  </si>
  <si>
    <t>UPL-WY</t>
  </si>
  <si>
    <t>UPL-UT</t>
  </si>
  <si>
    <t>UPL-TOTAL</t>
  </si>
  <si>
    <t>MERGED TOTAL</t>
  </si>
  <si>
    <t>Jurisdictional Contributions to Merged System Monthly Peak Loads</t>
  </si>
  <si>
    <t>Jurisdictional Energy Contribution to Merged System Monthly Loads</t>
  </si>
  <si>
    <t>For 1993 to 2003  (MW)</t>
  </si>
  <si>
    <t>na</t>
  </si>
  <si>
    <t>Totals</t>
  </si>
  <si>
    <t>chk</t>
  </si>
  <si>
    <t>For 1993 to 2003 through Sep (mWh) by Staff</t>
  </si>
  <si>
    <t>Jurisdictional Energy Contribution to Merged System Monthly Peaks</t>
  </si>
  <si>
    <t>For 1993 to 2003 through Sep (mW) by Staff</t>
  </si>
  <si>
    <t>PPL - WA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</si>
  <si>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</si>
  <si>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</si>
  <si>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</si>
  <si>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</si>
  <si>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</si>
  <si>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</si>
  <si>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</si>
  <si>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</si>
  <si>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</si>
  <si>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</si>
  <si>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</si>
  <si>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</si>
  <si>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Monthly Profile</t>
  </si>
  <si>
    <t>PPL&amp;UPL- WY</t>
  </si>
  <si>
    <t xml:space="preserve">WA State </t>
  </si>
  <si>
    <t>10 Years Average for Each Month</t>
  </si>
  <si>
    <t>1999 - 2003</t>
  </si>
  <si>
    <t>For 1993 to 2003 through Sep (MWh)</t>
  </si>
  <si>
    <t>MW</t>
  </si>
  <si>
    <t>MWh</t>
  </si>
  <si>
    <t>Tot</t>
  </si>
  <si>
    <t>Avg</t>
  </si>
  <si>
    <t>Average</t>
  </si>
  <si>
    <t xml:space="preserve">UT  State </t>
  </si>
  <si>
    <t xml:space="preserve">WA and UT  State </t>
  </si>
  <si>
    <t>WA</t>
  </si>
  <si>
    <t>UT</t>
  </si>
  <si>
    <t>Norm Basis</t>
  </si>
  <si>
    <t>Normalization Work</t>
  </si>
  <si>
    <t>WA normed to UT Avg</t>
  </si>
  <si>
    <t>UE 032065</t>
  </si>
  <si>
    <t>for PacifiCorp General Rate Case</t>
  </si>
  <si>
    <t>in support of Witness A.P. Buckley</t>
  </si>
  <si>
    <t>6/24/04   HMcIntosh</t>
  </si>
  <si>
    <t xml:space="preserve">derived from Staff DR </t>
  </si>
  <si>
    <t>Descriptive Load Analysis Exhibits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</si>
</sst>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00"/>
    <numFmt numFmtId="166" formatCode="_(* #,##0.0_);_(* \(#,##0.0\);_(* &quot;-&quot;??_);_(@_)"/>
    <numFmt numFmtId="167" formatCode="_(* #,##0_);_(* \(#,##0\);_(* &quot;-&quot;??_);_(@_)"/>
    <numFmt numFmtId="168" formatCode="0.00000"/>
    <numFmt numFmtId="169" formatCode="0.0000"/>
    <numFmt numFmtId="170" formatCode="#,##0.0"/>
  </numFmts>
  <fonts count="16">
    <font>
      <sz val="10"/>
      <name val="Arial"/>
      <family val="0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6"/>
      <color indexed="10"/>
      <name val="Arial"/>
      <family val="0"/>
    </font>
    <font>
      <sz val="8"/>
      <name val="Palatino Linotype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2"/>
      <name val="Palatino Linotype"/>
      <family val="1"/>
    </font>
    <font>
      <sz val="10.25"/>
      <name val="Palatino Linotype"/>
      <family val="1"/>
    </font>
    <font>
      <sz val="14"/>
      <name val="Palatino Linotype"/>
      <family val="1"/>
    </font>
    <font>
      <sz val="11"/>
      <name val="Palatino Linotype"/>
      <family val="1"/>
    </font>
    <font>
      <b/>
      <sz val="10.5"/>
      <name val="Palatino Linotype"/>
      <family val="1"/>
    </font>
    <font>
      <sz val="10.5"/>
      <name val="Palatino Linotype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7" fontId="0" fillId="0" borderId="0" xfId="15" applyNumberFormat="1" applyAlignment="1">
      <alignment/>
    </xf>
    <xf numFmtId="167" fontId="0" fillId="0" borderId="0" xfId="15" applyNumberFormat="1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/>
    </xf>
    <xf numFmtId="167" fontId="0" fillId="2" borderId="0" xfId="0" applyNumberFormat="1" applyFill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7" fontId="0" fillId="0" borderId="0" xfId="15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167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43" fontId="0" fillId="0" borderId="0" xfId="0" applyNumberFormat="1" applyAlignment="1">
      <alignment/>
    </xf>
    <xf numFmtId="43" fontId="0" fillId="0" borderId="0" xfId="15" applyAlignment="1">
      <alignment/>
    </xf>
    <xf numFmtId="167" fontId="0" fillId="2" borderId="0" xfId="0" applyNumberFormat="1" applyFill="1" applyAlignment="1">
      <alignment horizontal="center"/>
    </xf>
    <xf numFmtId="0" fontId="9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170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2" borderId="0" xfId="0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9" fontId="0" fillId="0" borderId="6" xfId="0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49" fontId="7" fillId="3" borderId="5" xfId="0" applyNumberFormat="1" applyFont="1" applyFill="1" applyBorder="1" applyAlignment="1">
      <alignment/>
    </xf>
    <xf numFmtId="49" fontId="7" fillId="3" borderId="0" xfId="0" applyNumberFormat="1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left"/>
    </xf>
    <xf numFmtId="0" fontId="4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chartsheet" Target="chartsheets/sheet2.xml" /><Relationship Id="rId10" Type="http://schemas.openxmlformats.org/officeDocument/2006/relationships/worksheet" Target="worksheets/sheet8.xml" /><Relationship Id="rId11" Type="http://schemas.openxmlformats.org/officeDocument/2006/relationships/chartsheet" Target="chartsheets/sheet3.xml" /><Relationship Id="rId12" Type="http://schemas.openxmlformats.org/officeDocument/2006/relationships/chartsheet" Target="chartsheets/sheet4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Energy Required by State ( MWh )</a:t>
            </a:r>
          </a:p>
        </c:rich>
      </c:tx>
      <c:layout>
        <c:manualLayout>
          <c:xMode val="factor"/>
          <c:yMode val="factor"/>
          <c:x val="0.06025"/>
          <c:y val="0.09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075"/>
          <c:w val="0.97025"/>
          <c:h val="0.84475"/>
        </c:manualLayout>
      </c:layout>
      <c:lineChart>
        <c:grouping val="standard"/>
        <c:varyColors val="0"/>
        <c:ser>
          <c:idx val="1"/>
          <c:order val="0"/>
          <c:tx>
            <c:strRef>
              <c:f>'Energy Annualized by Stff'!$C$7</c:f>
              <c:strCache>
                <c:ptCount val="1"/>
                <c:pt idx="0">
                  <c:v>PPL-WA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'Energy Annualized by Stff'!$B$8:$B$18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'Energy Annualized by Stff'!$C$8:$C$18</c:f>
              <c:numCache>
                <c:ptCount val="11"/>
                <c:pt idx="0">
                  <c:v>4096016.511</c:v>
                </c:pt>
                <c:pt idx="1">
                  <c:v>4124299.4620000003</c:v>
                </c:pt>
                <c:pt idx="2">
                  <c:v>4129231.901000001</c:v>
                </c:pt>
                <c:pt idx="3">
                  <c:v>4323066.754000002</c:v>
                </c:pt>
                <c:pt idx="4">
                  <c:v>4482095.222</c:v>
                </c:pt>
                <c:pt idx="5">
                  <c:v>4457422.618</c:v>
                </c:pt>
                <c:pt idx="6">
                  <c:v>4607920.879000001</c:v>
                </c:pt>
                <c:pt idx="7">
                  <c:v>4540497.879999998</c:v>
                </c:pt>
                <c:pt idx="8">
                  <c:v>4413518.3599999985</c:v>
                </c:pt>
                <c:pt idx="9">
                  <c:v>4384929.291</c:v>
                </c:pt>
                <c:pt idx="10">
                  <c:v>4469641.29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'Energy Annualized by Stff'!$D$7</c:f>
              <c:strCache>
                <c:ptCount val="1"/>
                <c:pt idx="0">
                  <c:v>PPL-OR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'Energy Annualized by Stff'!$B$8:$B$18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'Energy Annualized by Stff'!$D$8:$D$18</c:f>
              <c:numCache>
                <c:ptCount val="11"/>
                <c:pt idx="0">
                  <c:v>14555632.963</c:v>
                </c:pt>
                <c:pt idx="1">
                  <c:v>14974715.420999998</c:v>
                </c:pt>
                <c:pt idx="2">
                  <c:v>14478454.469999999</c:v>
                </c:pt>
                <c:pt idx="3">
                  <c:v>14850252.967</c:v>
                </c:pt>
                <c:pt idx="4">
                  <c:v>14993754.744</c:v>
                </c:pt>
                <c:pt idx="5">
                  <c:v>15456782.470999999</c:v>
                </c:pt>
                <c:pt idx="6">
                  <c:v>15224118.444</c:v>
                </c:pt>
                <c:pt idx="7">
                  <c:v>15603611.558999998</c:v>
                </c:pt>
                <c:pt idx="8">
                  <c:v>15025360.290999997</c:v>
                </c:pt>
                <c:pt idx="9">
                  <c:v>14312835.327</c:v>
                </c:pt>
                <c:pt idx="10">
                  <c:v>14271716.558999998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'Energy Annualized by Stff'!$E$7</c:f>
              <c:strCache>
                <c:ptCount val="1"/>
                <c:pt idx="0">
                  <c:v>PPL-CA</c:v>
                </c:pt>
              </c:strCache>
            </c:strRef>
          </c:tx>
          <c:spPr>
            <a:ln w="3175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'Energy Annualized by Stff'!$B$8:$B$18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'Energy Annualized by Stff'!$E$8:$E$18</c:f>
              <c:numCache>
                <c:ptCount val="11"/>
                <c:pt idx="0">
                  <c:v>886543.8400000001</c:v>
                </c:pt>
                <c:pt idx="1">
                  <c:v>910549.2470000002</c:v>
                </c:pt>
                <c:pt idx="2">
                  <c:v>889374.1309999999</c:v>
                </c:pt>
                <c:pt idx="3">
                  <c:v>923623.2130000002</c:v>
                </c:pt>
                <c:pt idx="4">
                  <c:v>949110.4709999996</c:v>
                </c:pt>
                <c:pt idx="5">
                  <c:v>979787.5320000001</c:v>
                </c:pt>
                <c:pt idx="6">
                  <c:v>1155845.3939999999</c:v>
                </c:pt>
                <c:pt idx="7">
                  <c:v>925786.342</c:v>
                </c:pt>
                <c:pt idx="8">
                  <c:v>865651.5420000004</c:v>
                </c:pt>
                <c:pt idx="9">
                  <c:v>911557.3280000001</c:v>
                </c:pt>
                <c:pt idx="10">
                  <c:v>892687.396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'Energy Annualized by Stff'!$F$7</c:f>
              <c:strCache>
                <c:ptCount val="1"/>
                <c:pt idx="0">
                  <c:v>PPL-ID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'Energy Annualized by Stff'!$B$8:$B$18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'Energy Annualized by Stff'!$F$8:$F$18</c:f>
              <c:numCache>
                <c:ptCount val="11"/>
                <c:pt idx="0">
                  <c:v>276145.85500000004</c:v>
                </c:pt>
                <c:pt idx="1">
                  <c:v>261018.978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'Energy Annualized by Stff'!$J$7</c:f>
              <c:strCache>
                <c:ptCount val="1"/>
                <c:pt idx="0">
                  <c:v>UPL-ID</c:v>
                </c:pt>
              </c:strCache>
            </c:strRef>
          </c:tx>
          <c:spPr>
            <a:ln w="3175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'Energy Annualized by Stff'!$B$8:$B$18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'Energy Annualized by Stff'!$J$8:$J$18</c:f>
              <c:numCache>
                <c:ptCount val="11"/>
                <c:pt idx="0">
                  <c:v>3053612.103</c:v>
                </c:pt>
                <c:pt idx="1">
                  <c:v>3269320.6659999997</c:v>
                </c:pt>
                <c:pt idx="2">
                  <c:v>3131877.31</c:v>
                </c:pt>
                <c:pt idx="3">
                  <c:v>3350405.4800000004</c:v>
                </c:pt>
                <c:pt idx="4">
                  <c:v>3319482.2849999983</c:v>
                </c:pt>
                <c:pt idx="5">
                  <c:v>3303830.8630000004</c:v>
                </c:pt>
                <c:pt idx="6">
                  <c:v>3328450.281</c:v>
                </c:pt>
                <c:pt idx="7">
                  <c:v>3419258.859000002</c:v>
                </c:pt>
                <c:pt idx="8">
                  <c:v>3406869.6410000003</c:v>
                </c:pt>
                <c:pt idx="9">
                  <c:v>3552417.837</c:v>
                </c:pt>
                <c:pt idx="10">
                  <c:v>3636800.059</c:v>
                </c:pt>
              </c:numCache>
            </c:numRef>
          </c:val>
          <c:smooth val="0"/>
        </c:ser>
        <c:ser>
          <c:idx val="10"/>
          <c:order val="5"/>
          <c:tx>
            <c:strRef>
              <c:f>'Energy Annualized by Stff'!$L$7</c:f>
              <c:strCache>
                <c:ptCount val="1"/>
                <c:pt idx="0">
                  <c:v>UPL-UT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'Energy Annualized by Stff'!$B$8:$B$18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'Energy Annualized by Stff'!$L$8:$L$18</c:f>
              <c:numCache>
                <c:ptCount val="11"/>
                <c:pt idx="0">
                  <c:v>15018414.48</c:v>
                </c:pt>
                <c:pt idx="1">
                  <c:v>15898203.237000002</c:v>
                </c:pt>
                <c:pt idx="2">
                  <c:v>16299747.849</c:v>
                </c:pt>
                <c:pt idx="3">
                  <c:v>17652159.887999997</c:v>
                </c:pt>
                <c:pt idx="4">
                  <c:v>18108512.248</c:v>
                </c:pt>
                <c:pt idx="5">
                  <c:v>18545562.356999997</c:v>
                </c:pt>
                <c:pt idx="6">
                  <c:v>19103125.399</c:v>
                </c:pt>
                <c:pt idx="7">
                  <c:v>20459746.194000002</c:v>
                </c:pt>
                <c:pt idx="8">
                  <c:v>20259594.169</c:v>
                </c:pt>
                <c:pt idx="9">
                  <c:v>20369293.946000002</c:v>
                </c:pt>
                <c:pt idx="10">
                  <c:v>21126129.404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'Energy Annualized by Stff'!$P$7</c:f>
              <c:strCache>
                <c:ptCount val="1"/>
                <c:pt idx="0">
                  <c:v>PPL&amp;UPL- WY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'Energy Annualized by Stff'!$P$8:$P$18</c:f>
              <c:numCache>
                <c:ptCount val="11"/>
                <c:pt idx="0">
                  <c:v>9537986.379000003</c:v>
                </c:pt>
                <c:pt idx="1">
                  <c:v>9436739.305999998</c:v>
                </c:pt>
                <c:pt idx="2">
                  <c:v>8734379.667000001</c:v>
                </c:pt>
                <c:pt idx="3">
                  <c:v>8804270.087</c:v>
                </c:pt>
                <c:pt idx="4">
                  <c:v>8111656.974</c:v>
                </c:pt>
                <c:pt idx="5">
                  <c:v>7875412.396000002</c:v>
                </c:pt>
                <c:pt idx="6">
                  <c:v>7377924.401000002</c:v>
                </c:pt>
                <c:pt idx="7">
                  <c:v>7570463.407</c:v>
                </c:pt>
                <c:pt idx="8">
                  <c:v>8450550.467999998</c:v>
                </c:pt>
                <c:pt idx="9">
                  <c:v>8015954.855</c:v>
                </c:pt>
                <c:pt idx="10">
                  <c:v>8181860.115</c:v>
                </c:pt>
              </c:numCache>
            </c:numRef>
          </c:val>
          <c:smooth val="0"/>
        </c:ser>
        <c:axId val="49989818"/>
        <c:axId val="47255179"/>
      </c:lineChart>
      <c:catAx>
        <c:axId val="49989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55179"/>
        <c:crosses val="autoZero"/>
        <c:auto val="1"/>
        <c:lblOffset val="100"/>
        <c:noMultiLvlLbl val="0"/>
      </c:catAx>
      <c:valAx>
        <c:axId val="472551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89818"/>
        <c:crossesAt val="1"/>
        <c:crossBetween val="between"/>
        <c:dispUnits/>
        <c:majorUnit val="2500000"/>
        <c:minorUnit val="500000"/>
      </c:valAx>
      <c:spPr>
        <a:solidFill>
          <a:srgbClr val="FFFFFF"/>
        </a:solidFill>
        <a:ln w="38100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Annual Peaks by State ( MW )</a:t>
            </a:r>
          </a:p>
        </c:rich>
      </c:tx>
      <c:layout>
        <c:manualLayout>
          <c:xMode val="factor"/>
          <c:yMode val="factor"/>
          <c:x val="0.00975"/>
          <c:y val="0.1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8275"/>
          <c:w val="0.96975"/>
          <c:h val="0.877"/>
        </c:manualLayout>
      </c:layout>
      <c:lineChart>
        <c:grouping val="standard"/>
        <c:varyColors val="0"/>
        <c:ser>
          <c:idx val="1"/>
          <c:order val="0"/>
          <c:tx>
            <c:strRef>
              <c:f>'Peaks Annualized by Staff'!$C$7</c:f>
              <c:strCache>
                <c:ptCount val="1"/>
                <c:pt idx="0">
                  <c:v>PPL-WA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'Peaks Annualized by Staff'!$B$8:$B$18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'Peaks Annualized by Staff'!$C$8:$C$18</c:f>
              <c:numCache>
                <c:ptCount val="11"/>
                <c:pt idx="0">
                  <c:v>798.682</c:v>
                </c:pt>
                <c:pt idx="1">
                  <c:v>771.526</c:v>
                </c:pt>
                <c:pt idx="2">
                  <c:v>783.241</c:v>
                </c:pt>
                <c:pt idx="3">
                  <c:v>930.306</c:v>
                </c:pt>
                <c:pt idx="4">
                  <c:v>843.36</c:v>
                </c:pt>
                <c:pt idx="5">
                  <c:v>809.641</c:v>
                </c:pt>
                <c:pt idx="6">
                  <c:v>803.988</c:v>
                </c:pt>
                <c:pt idx="7">
                  <c:v>770.023</c:v>
                </c:pt>
                <c:pt idx="8">
                  <c:v>723.744</c:v>
                </c:pt>
                <c:pt idx="9">
                  <c:v>771.164</c:v>
                </c:pt>
                <c:pt idx="10">
                  <c:v>773.937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'Peaks Annualized by Staff'!$D$7</c:f>
              <c:strCache>
                <c:ptCount val="1"/>
                <c:pt idx="0">
                  <c:v>PPL-OR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'Peaks Annualized by Staff'!$B$8:$B$18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'Peaks Annualized by Staff'!$D$8:$D$18</c:f>
              <c:numCache>
                <c:ptCount val="11"/>
                <c:pt idx="0">
                  <c:v>2750.086</c:v>
                </c:pt>
                <c:pt idx="1">
                  <c:v>2678.565</c:v>
                </c:pt>
                <c:pt idx="2">
                  <c:v>2507.139</c:v>
                </c:pt>
                <c:pt idx="3">
                  <c:v>2741.534</c:v>
                </c:pt>
                <c:pt idx="4">
                  <c:v>2798.621</c:v>
                </c:pt>
                <c:pt idx="5">
                  <c:v>2900.275</c:v>
                </c:pt>
                <c:pt idx="6">
                  <c:v>2546.524</c:v>
                </c:pt>
                <c:pt idx="7">
                  <c:v>2601.563</c:v>
                </c:pt>
                <c:pt idx="8">
                  <c:v>2739.428</c:v>
                </c:pt>
                <c:pt idx="9">
                  <c:v>2621.066</c:v>
                </c:pt>
                <c:pt idx="10">
                  <c:v>2451.65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'Peaks Annualized by Staff'!$E$7</c:f>
              <c:strCache>
                <c:ptCount val="1"/>
                <c:pt idx="0">
                  <c:v>PPL-CA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'Peaks Annualized by Staff'!$B$8:$B$18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'Peaks Annualized by Staff'!$E$8:$E$18</c:f>
              <c:numCache>
                <c:ptCount val="11"/>
                <c:pt idx="0">
                  <c:v>174.282</c:v>
                </c:pt>
                <c:pt idx="1">
                  <c:v>180.454</c:v>
                </c:pt>
                <c:pt idx="2">
                  <c:v>164.347</c:v>
                </c:pt>
                <c:pt idx="3">
                  <c:v>174.932</c:v>
                </c:pt>
                <c:pt idx="4">
                  <c:v>173.984</c:v>
                </c:pt>
                <c:pt idx="5">
                  <c:v>189.683</c:v>
                </c:pt>
                <c:pt idx="6">
                  <c:v>213.961</c:v>
                </c:pt>
                <c:pt idx="7">
                  <c:v>166.023</c:v>
                </c:pt>
                <c:pt idx="8">
                  <c:v>152.418</c:v>
                </c:pt>
                <c:pt idx="9">
                  <c:v>161.911</c:v>
                </c:pt>
                <c:pt idx="10">
                  <c:v>155.654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'Peaks Annualized by Staff'!$F$7</c:f>
              <c:strCache>
                <c:ptCount val="1"/>
                <c:pt idx="0">
                  <c:v>PPL-ID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'Peaks Annualized by Staff'!$B$8:$B$18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'Peaks Annualized by Staff'!$F$8:$F$18</c:f>
              <c:numCache>
                <c:ptCount val="11"/>
                <c:pt idx="0">
                  <c:v>58.315</c:v>
                </c:pt>
                <c:pt idx="1">
                  <c:v>59.801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'Peaks Annualized by Staff'!$J$7</c:f>
              <c:strCache>
                <c:ptCount val="1"/>
                <c:pt idx="0">
                  <c:v>UPL-ID</c:v>
                </c:pt>
              </c:strCache>
            </c:strRef>
          </c:tx>
          <c:spPr>
            <a:ln w="3175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'Peaks Annualized by Staff'!$B$8:$B$18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'Peaks Annualized by Staff'!$J$8:$J$18</c:f>
              <c:numCache>
                <c:ptCount val="11"/>
                <c:pt idx="0">
                  <c:v>603.126</c:v>
                </c:pt>
                <c:pt idx="1">
                  <c:v>649.189</c:v>
                </c:pt>
                <c:pt idx="2">
                  <c:v>585.505</c:v>
                </c:pt>
                <c:pt idx="3">
                  <c:v>600.211</c:v>
                </c:pt>
                <c:pt idx="4">
                  <c:v>616.292</c:v>
                </c:pt>
                <c:pt idx="5">
                  <c:v>646.676</c:v>
                </c:pt>
                <c:pt idx="6">
                  <c:v>697.405</c:v>
                </c:pt>
                <c:pt idx="7">
                  <c:v>650.961</c:v>
                </c:pt>
                <c:pt idx="8">
                  <c:v>572.968</c:v>
                </c:pt>
                <c:pt idx="9">
                  <c:v>688.697</c:v>
                </c:pt>
                <c:pt idx="10">
                  <c:v>594.212</c:v>
                </c:pt>
              </c:numCache>
            </c:numRef>
          </c:val>
          <c:smooth val="0"/>
        </c:ser>
        <c:ser>
          <c:idx val="10"/>
          <c:order val="5"/>
          <c:tx>
            <c:strRef>
              <c:f>'Peaks Annualized by Staff'!$L$7</c:f>
              <c:strCache>
                <c:ptCount val="1"/>
                <c:pt idx="0">
                  <c:v>UPL-UT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'Peaks Annualized by Staff'!$B$8:$B$18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'Peaks Annualized by Staff'!$L$8:$L$18</c:f>
              <c:numCache>
                <c:ptCount val="11"/>
                <c:pt idx="0">
                  <c:v>2321.767</c:v>
                </c:pt>
                <c:pt idx="1">
                  <c:v>2614.9</c:v>
                </c:pt>
                <c:pt idx="2">
                  <c:v>2665.29</c:v>
                </c:pt>
                <c:pt idx="3">
                  <c:v>2928.931</c:v>
                </c:pt>
                <c:pt idx="4">
                  <c:v>3014.253</c:v>
                </c:pt>
                <c:pt idx="5">
                  <c:v>3166.125</c:v>
                </c:pt>
                <c:pt idx="6">
                  <c:v>3242.474</c:v>
                </c:pt>
                <c:pt idx="7">
                  <c:v>3720.981</c:v>
                </c:pt>
                <c:pt idx="8">
                  <c:v>3514.018</c:v>
                </c:pt>
                <c:pt idx="9">
                  <c:v>3757.781</c:v>
                </c:pt>
                <c:pt idx="10">
                  <c:v>4038.076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'Peaks Annualized by Staff'!$P$7</c:f>
              <c:strCache>
                <c:ptCount val="1"/>
                <c:pt idx="0">
                  <c:v>PPL&amp;UPL- WY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'Peaks Annualized by Staff'!$P$8:$P$18</c:f>
              <c:numCache>
                <c:ptCount val="11"/>
                <c:pt idx="0">
                  <c:v>1278.128</c:v>
                </c:pt>
                <c:pt idx="1">
                  <c:v>1272.071</c:v>
                </c:pt>
                <c:pt idx="2">
                  <c:v>1218.025</c:v>
                </c:pt>
                <c:pt idx="3">
                  <c:v>1221.068</c:v>
                </c:pt>
                <c:pt idx="4">
                  <c:v>1145.325</c:v>
                </c:pt>
                <c:pt idx="5">
                  <c:v>1047.337</c:v>
                </c:pt>
                <c:pt idx="6">
                  <c:v>1000.7139999999999</c:v>
                </c:pt>
                <c:pt idx="7">
                  <c:v>1035.532</c:v>
                </c:pt>
                <c:pt idx="8">
                  <c:v>1113.021</c:v>
                </c:pt>
                <c:pt idx="9">
                  <c:v>1102.402</c:v>
                </c:pt>
                <c:pt idx="10">
                  <c:v>1082.597</c:v>
                </c:pt>
              </c:numCache>
            </c:numRef>
          </c:val>
          <c:smooth val="0"/>
        </c:ser>
        <c:axId val="22643428"/>
        <c:axId val="2464261"/>
      </c:lineChart>
      <c:catAx>
        <c:axId val="22643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64261"/>
        <c:crosses val="autoZero"/>
        <c:auto val="1"/>
        <c:lblOffset val="100"/>
        <c:noMultiLvlLbl val="0"/>
      </c:catAx>
      <c:valAx>
        <c:axId val="24642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643428"/>
        <c:crossesAt val="1"/>
        <c:crossBetween val="between"/>
        <c:dispUnits/>
        <c:majorUnit val="25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11 Year Average Monthly  Peak Load ( MW )</a:t>
            </a:r>
          </a:p>
        </c:rich>
      </c:tx>
      <c:layout>
        <c:manualLayout>
          <c:xMode val="factor"/>
          <c:yMode val="factor"/>
          <c:x val="-0.01675"/>
          <c:y val="0.1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9125"/>
          <c:w val="0.918"/>
          <c:h val="0.8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'WA and UT contrast'!$C$15</c:f>
              <c:strCache>
                <c:ptCount val="1"/>
                <c:pt idx="0">
                  <c:v>WA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 and UT contrast'!$B$16:$B$27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 and UT contrast'!$C$16:$C$27</c:f>
              <c:numCache>
                <c:ptCount val="12"/>
                <c:pt idx="0">
                  <c:v>757.7</c:v>
                </c:pt>
                <c:pt idx="1">
                  <c:v>740.7</c:v>
                </c:pt>
                <c:pt idx="2">
                  <c:v>661.3</c:v>
                </c:pt>
                <c:pt idx="3">
                  <c:v>581.1</c:v>
                </c:pt>
                <c:pt idx="4">
                  <c:v>538.8</c:v>
                </c:pt>
                <c:pt idx="5">
                  <c:v>615.8</c:v>
                </c:pt>
                <c:pt idx="6">
                  <c:v>688</c:v>
                </c:pt>
                <c:pt idx="7">
                  <c:v>677.9</c:v>
                </c:pt>
                <c:pt idx="8">
                  <c:v>623.1</c:v>
                </c:pt>
                <c:pt idx="9">
                  <c:v>659.5</c:v>
                </c:pt>
                <c:pt idx="10">
                  <c:v>698.8</c:v>
                </c:pt>
                <c:pt idx="11">
                  <c:v>713.4</c:v>
                </c:pt>
              </c:numCache>
            </c:numRef>
          </c:val>
        </c:ser>
        <c:ser>
          <c:idx val="1"/>
          <c:order val="1"/>
          <c:tx>
            <c:strRef>
              <c:f>'WA and UT contrast'!$D$15</c:f>
              <c:strCache>
                <c:ptCount val="1"/>
                <c:pt idx="0">
                  <c:v>UT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50000">
                  <a:srgbClr val="585858"/>
                </a:gs>
                <a:gs pos="100000">
                  <a:srgbClr val="C0C0C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 and UT contrast'!$B$16:$B$27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 and UT contrast'!$D$16:$D$27</c:f>
              <c:numCache>
                <c:ptCount val="12"/>
                <c:pt idx="0">
                  <c:v>2457.6</c:v>
                </c:pt>
                <c:pt idx="1">
                  <c:v>2416.8</c:v>
                </c:pt>
                <c:pt idx="2">
                  <c:v>2308.9</c:v>
                </c:pt>
                <c:pt idx="3">
                  <c:v>2197.7</c:v>
                </c:pt>
                <c:pt idx="4">
                  <c:v>2633.6</c:v>
                </c:pt>
                <c:pt idx="5">
                  <c:v>2913.5</c:v>
                </c:pt>
                <c:pt idx="6">
                  <c:v>3132.8</c:v>
                </c:pt>
                <c:pt idx="7">
                  <c:v>3118.2</c:v>
                </c:pt>
                <c:pt idx="8">
                  <c:v>2874.4</c:v>
                </c:pt>
                <c:pt idx="9">
                  <c:v>2303.5</c:v>
                </c:pt>
                <c:pt idx="10">
                  <c:v>2597.4</c:v>
                </c:pt>
                <c:pt idx="11">
                  <c:v>2759.5</c:v>
                </c:pt>
              </c:numCache>
            </c:numRef>
          </c:val>
        </c:ser>
        <c:axId val="22178350"/>
        <c:axId val="65387423"/>
      </c:barChart>
      <c:catAx>
        <c:axId val="22178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387423"/>
        <c:crosses val="autoZero"/>
        <c:auto val="1"/>
        <c:lblOffset val="100"/>
        <c:noMultiLvlLbl val="0"/>
      </c:catAx>
      <c:valAx>
        <c:axId val="65387423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221783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11 Year Average Monthly Energy ( MWh )</a:t>
            </a:r>
          </a:p>
        </c:rich>
      </c:tx>
      <c:layout>
        <c:manualLayout>
          <c:xMode val="factor"/>
          <c:yMode val="factor"/>
          <c:x val="0.01325"/>
          <c:y val="0.1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9025"/>
          <c:w val="0.9695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'WA and UT contrast'!$E$15</c:f>
              <c:strCache>
                <c:ptCount val="1"/>
                <c:pt idx="0">
                  <c:v>WA</c:v>
                </c:pt>
              </c:strCache>
            </c:strRef>
          </c:tx>
          <c:spPr>
            <a:pattFill prst="wdUpDiag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 and UT contrast'!$B$16:$B$27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 and UT contrast'!$E$16:$E$27</c:f>
              <c:numCache>
                <c:ptCount val="12"/>
                <c:pt idx="0">
                  <c:v>418510.1</c:v>
                </c:pt>
                <c:pt idx="1">
                  <c:v>359023.8</c:v>
                </c:pt>
                <c:pt idx="2">
                  <c:v>354692.6</c:v>
                </c:pt>
                <c:pt idx="3">
                  <c:v>314154.6</c:v>
                </c:pt>
                <c:pt idx="4">
                  <c:v>320849.3</c:v>
                </c:pt>
                <c:pt idx="5">
                  <c:v>329819.4</c:v>
                </c:pt>
                <c:pt idx="6">
                  <c:v>374769.6</c:v>
                </c:pt>
                <c:pt idx="7">
                  <c:v>377533</c:v>
                </c:pt>
                <c:pt idx="8">
                  <c:v>347985.6</c:v>
                </c:pt>
                <c:pt idx="9">
                  <c:v>362737.1</c:v>
                </c:pt>
                <c:pt idx="10">
                  <c:v>382471.5</c:v>
                </c:pt>
                <c:pt idx="11">
                  <c:v>423693.4</c:v>
                </c:pt>
              </c:numCache>
            </c:numRef>
          </c:val>
        </c:ser>
        <c:ser>
          <c:idx val="1"/>
          <c:order val="1"/>
          <c:tx>
            <c:strRef>
              <c:f>'WA and UT contrast'!$F$15</c:f>
              <c:strCache>
                <c:ptCount val="1"/>
                <c:pt idx="0">
                  <c:v>UT</c:v>
                </c:pt>
              </c:strCache>
            </c:strRef>
          </c:tx>
          <c:spPr>
            <a:gradFill rotWithShape="1">
              <a:gsLst>
                <a:gs pos="0">
                  <a:srgbClr val="969696"/>
                </a:gs>
                <a:gs pos="50000">
                  <a:srgbClr val="454545"/>
                </a:gs>
                <a:gs pos="100000">
                  <a:srgbClr val="96969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 and UT contrast'!$B$16:$B$27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 and UT contrast'!$F$16:$F$27</c:f>
              <c:numCache>
                <c:ptCount val="12"/>
                <c:pt idx="0">
                  <c:v>1593469.7</c:v>
                </c:pt>
                <c:pt idx="1">
                  <c:v>1436250.6</c:v>
                </c:pt>
                <c:pt idx="2">
                  <c:v>1448555.6</c:v>
                </c:pt>
                <c:pt idx="3">
                  <c:v>1372565.5</c:v>
                </c:pt>
                <c:pt idx="4">
                  <c:v>1457600.3</c:v>
                </c:pt>
                <c:pt idx="5">
                  <c:v>1519335.7</c:v>
                </c:pt>
                <c:pt idx="6">
                  <c:v>1738289.9</c:v>
                </c:pt>
                <c:pt idx="7">
                  <c:v>1736647.2</c:v>
                </c:pt>
                <c:pt idx="8">
                  <c:v>1481997.7</c:v>
                </c:pt>
                <c:pt idx="9">
                  <c:v>1464041.7</c:v>
                </c:pt>
                <c:pt idx="10">
                  <c:v>1536503.9</c:v>
                </c:pt>
                <c:pt idx="11">
                  <c:v>1654786.6</c:v>
                </c:pt>
              </c:numCache>
            </c:numRef>
          </c:val>
        </c:ser>
        <c:axId val="51615896"/>
        <c:axId val="61889881"/>
      </c:barChart>
      <c:catAx>
        <c:axId val="51615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889881"/>
        <c:crosses val="autoZero"/>
        <c:auto val="1"/>
        <c:lblOffset val="100"/>
        <c:noMultiLvlLbl val="0"/>
      </c:catAx>
      <c:valAx>
        <c:axId val="61889881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516158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98" right="0.17" top="0.3" bottom="1" header="0.17" footer="0.5"/>
  <pageSetup horizontalDpi="600" verticalDpi="600" orientation="portrait"/>
  <headerFoot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1.14" right="0.18" top="0.27" bottom="0.61" header="0.17" footer="0.35"/>
  <pageSetup horizontalDpi="600" verticalDpi="600" orientation="portrait"/>
  <headerFooter>
    <oddFooter>&amp;CPage 2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98" right="0.17" top="0.27" bottom="1" header="0.18" footer="0.5"/>
  <pageSetup horizontalDpi="600" verticalDpi="600" orientation="portrait"/>
  <headerFooter>
    <oddFooter>&amp;CPage 4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78"/>
  </sheetViews>
  <pageMargins left="1.17" right="0.16" top="0.38" bottom="0.86" header="0.17" footer="0.71"/>
  <pageSetup horizontalDpi="600" verticalDpi="600" orientation="portrait"/>
  <headerFooter>
    <oddFooter>&amp;CPage 3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0.9685</cdr:x>
      <cdr:y>0.0385</cdr:y>
    </cdr:from>
    <cdr:to>
      <cdr:x>0.9785</cdr:x>
      <cdr:y>0.069</cdr:y>
    </cdr:to>
    <cdr:sp>
      <cdr:nvSpPr>
        <cdr:cNvPr id="1" name="TextBox 3"/>
        <cdr:cNvSpPr txBox="1">
          <a:spLocks noChangeArrowheads="1"/>
        </cdr:cNvSpPr>
      </cdr:nvSpPr>
      <cdr:spPr>
        <a:xfrm>
          <a:off x="6477000" y="333375"/>
          <a:ext cx="666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0.7255</cdr:x>
      <cdr:y>0</cdr:y>
    </cdr:from>
    <cdr:to>
      <cdr:x>0.99675</cdr:x>
      <cdr:y>0.081</cdr:y>
    </cdr:to>
    <cdr:sp>
      <cdr:nvSpPr>
        <cdr:cNvPr id="2" name="TextBox 4"/>
        <cdr:cNvSpPr txBox="1">
          <a:spLocks noChangeArrowheads="1"/>
        </cdr:cNvSpPr>
      </cdr:nvSpPr>
      <cdr:spPr>
        <a:xfrm>
          <a:off x="4857750" y="0"/>
          <a:ext cx="181927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/>
            <a:t>Exhibit No.__(APB-4)
Docket No. UE - 032365
Witness:  Alan P. Buckley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696075" cy="882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0.6895</cdr:x>
      <cdr:y>0</cdr:y>
    </cdr:from>
    <cdr:to>
      <cdr:x>0.998</cdr:x>
      <cdr:y>0.0765</cdr:y>
    </cdr:to>
    <cdr:sp>
      <cdr:nvSpPr>
        <cdr:cNvPr id="1" name="TextBox 1"/>
        <cdr:cNvSpPr txBox="1">
          <a:spLocks noChangeArrowheads="1"/>
        </cdr:cNvSpPr>
      </cdr:nvSpPr>
      <cdr:spPr>
        <a:xfrm>
          <a:off x="4505325" y="0"/>
          <a:ext cx="201930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/>
            <a:t>Exhibit No.__(APB-4)
Docket No. UE - 032365
Witness:  Alan P. Buckley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543675" cy="921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0.7075</cdr:x>
      <cdr:y>0.00425</cdr:y>
    </cdr:from>
    <cdr:to>
      <cdr:x>0.9945</cdr:x>
      <cdr:y>0.09075</cdr:y>
    </cdr:to>
    <cdr:sp>
      <cdr:nvSpPr>
        <cdr:cNvPr id="1" name="TextBox 1"/>
        <cdr:cNvSpPr txBox="1">
          <a:spLocks noChangeArrowheads="1"/>
        </cdr:cNvSpPr>
      </cdr:nvSpPr>
      <cdr:spPr>
        <a:xfrm>
          <a:off x="4733925" y="28575"/>
          <a:ext cx="1924050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Exhibit No.__(APB-4)
Docket No. UE - 032365
Witness:  Alan P. Buckley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696075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0.711</cdr:x>
      <cdr:y>0.0045</cdr:y>
    </cdr:from>
    <cdr:to>
      <cdr:x>1</cdr:x>
      <cdr:y>0.091</cdr:y>
    </cdr:to>
    <cdr:sp>
      <cdr:nvSpPr>
        <cdr:cNvPr id="1" name="TextBox 1"/>
        <cdr:cNvSpPr txBox="1">
          <a:spLocks noChangeArrowheads="1"/>
        </cdr:cNvSpPr>
      </cdr:nvSpPr>
      <cdr:spPr>
        <a:xfrm>
          <a:off x="4638675" y="38100"/>
          <a:ext cx="1885950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Palatino Linotype"/>
              <a:ea typeface="Palatino Linotype"/>
              <a:cs typeface="Palatino Linotype"/>
            </a:rPr>
            <a:t>   </a:t>
          </a:r>
          <a:r>
            <a:rPr lang="en-US" cap="none" sz="1050" b="0" i="0" u="none" baseline="0">
              <a:latin typeface="Palatino Linotype"/>
              <a:ea typeface="Palatino Linotype"/>
              <a:cs typeface="Palatino Linotype"/>
            </a:rPr>
            <a:t>Exhibit No.__(APB-4)
   Docket No. UE - 032365
   Witness:  Alan P. Buckley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5246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F11"/>
  <sheetViews>
    <sheetView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11.28125" style="0" customWidth="1"/>
  </cols>
  <sheetData>
    <row r="3" ht="13.5" thickBot="1"/>
    <row r="4" spans="2:6" ht="12.75">
      <c r="B4" s="45"/>
      <c r="C4" s="46"/>
      <c r="D4" s="46"/>
      <c r="E4" s="46"/>
      <c r="F4" s="47"/>
    </row>
    <row r="5" spans="2:6" ht="15.75">
      <c r="B5" s="48" t="s">
        <v>56</v>
      </c>
      <c r="C5" s="49"/>
      <c r="D5" s="49"/>
      <c r="E5" s="50"/>
      <c r="F5" s="51"/>
    </row>
    <row r="6" spans="2:6" ht="15.75">
      <c r="B6" s="48" t="s">
        <v>61</v>
      </c>
      <c r="C6" s="49"/>
      <c r="D6" s="49"/>
      <c r="E6" s="50"/>
      <c r="F6" s="51"/>
    </row>
    <row r="7" spans="2:6" ht="15.75">
      <c r="B7" s="48" t="s">
        <v>57</v>
      </c>
      <c r="C7" s="49"/>
      <c r="D7" s="49"/>
      <c r="E7" s="50"/>
      <c r="F7" s="51"/>
    </row>
    <row r="8" spans="2:6" ht="15.75">
      <c r="B8" s="48" t="s">
        <v>58</v>
      </c>
      <c r="C8" s="49"/>
      <c r="D8" s="49"/>
      <c r="E8" s="50"/>
      <c r="F8" s="51"/>
    </row>
    <row r="9" spans="2:6" ht="12.75">
      <c r="B9" s="52" t="s">
        <v>59</v>
      </c>
      <c r="C9" s="50"/>
      <c r="D9" s="50"/>
      <c r="E9" s="50"/>
      <c r="F9" s="51"/>
    </row>
    <row r="10" spans="2:6" ht="12.75">
      <c r="B10" s="52"/>
      <c r="C10" s="56" t="s">
        <v>60</v>
      </c>
      <c r="D10" s="56"/>
      <c r="E10" s="57">
        <v>23</v>
      </c>
      <c r="F10" s="51"/>
    </row>
    <row r="11" spans="2:6" ht="13.5" thickBot="1">
      <c r="B11" s="53"/>
      <c r="C11" s="54"/>
      <c r="D11" s="54"/>
      <c r="E11" s="54"/>
      <c r="F11" s="55"/>
    </row>
  </sheetData>
  <printOptions horizontalCentered="1"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41"/>
  <sheetViews>
    <sheetView workbookViewId="0" topLeftCell="A1">
      <pane xSplit="2" ySplit="7" topLeftCell="F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2.75"/>
  <cols>
    <col min="1" max="1" width="5.28125" style="0" customWidth="1"/>
    <col min="2" max="2" width="6.140625" style="0" customWidth="1"/>
    <col min="3" max="3" width="14.00390625" style="0" bestFit="1" customWidth="1"/>
    <col min="4" max="4" width="15.00390625" style="0" bestFit="1" customWidth="1"/>
    <col min="5" max="5" width="14.00390625" style="0" bestFit="1" customWidth="1"/>
    <col min="6" max="6" width="11.28125" style="0" bestFit="1" customWidth="1"/>
    <col min="7" max="7" width="12.8515625" style="0" bestFit="1" customWidth="1"/>
    <col min="8" max="8" width="14.00390625" style="0" bestFit="1" customWidth="1"/>
    <col min="9" max="9" width="15.00390625" style="0" bestFit="1" customWidth="1"/>
    <col min="10" max="11" width="14.00390625" style="0" bestFit="1" customWidth="1"/>
    <col min="12" max="13" width="15.00390625" style="0" bestFit="1" customWidth="1"/>
    <col min="14" max="14" width="15.57421875" style="0" bestFit="1" customWidth="1"/>
  </cols>
  <sheetData>
    <row r="2" spans="1:14" ht="20.25">
      <c r="A2" s="3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0.25">
      <c r="A3" s="3" t="s">
        <v>43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7" spans="1:14" ht="12.75">
      <c r="A7" t="s">
        <v>0</v>
      </c>
      <c r="B7" t="s">
        <v>1</v>
      </c>
      <c r="C7" s="10" t="s">
        <v>4</v>
      </c>
      <c r="D7" t="s">
        <v>5</v>
      </c>
      <c r="E7" t="s">
        <v>6</v>
      </c>
      <c r="F7" t="s">
        <v>7</v>
      </c>
      <c r="G7" t="s">
        <v>8</v>
      </c>
      <c r="H7" t="s">
        <v>9</v>
      </c>
      <c r="I7" t="s">
        <v>10</v>
      </c>
      <c r="J7" t="s">
        <v>11</v>
      </c>
      <c r="K7" t="s">
        <v>12</v>
      </c>
      <c r="L7" t="s">
        <v>13</v>
      </c>
      <c r="M7" t="s">
        <v>14</v>
      </c>
      <c r="N7" t="s">
        <v>15</v>
      </c>
    </row>
    <row r="8" spans="1:14" ht="12.75">
      <c r="A8">
        <v>1993</v>
      </c>
      <c r="B8">
        <v>1</v>
      </c>
      <c r="C8" s="22">
        <v>434931.416</v>
      </c>
      <c r="D8" s="22">
        <v>1446198.152</v>
      </c>
      <c r="E8" s="22">
        <v>85521.609</v>
      </c>
      <c r="F8" s="22">
        <v>31852.821</v>
      </c>
      <c r="G8" s="22">
        <v>89040.518</v>
      </c>
      <c r="H8" s="22">
        <v>675059.212</v>
      </c>
      <c r="I8" s="22">
        <v>2762603.728</v>
      </c>
      <c r="J8" s="22">
        <v>258868.682</v>
      </c>
      <c r="K8" s="22">
        <v>189333.613</v>
      </c>
      <c r="L8" s="22">
        <v>1344394.886</v>
      </c>
      <c r="M8" s="22">
        <v>1792597.181</v>
      </c>
      <c r="N8" s="22">
        <v>4555200.909</v>
      </c>
    </row>
    <row r="9" spans="1:14" ht="12.75">
      <c r="A9">
        <v>1993</v>
      </c>
      <c r="B9">
        <v>2</v>
      </c>
      <c r="C9" s="22">
        <v>362968.282</v>
      </c>
      <c r="D9" s="22">
        <v>1256353.001</v>
      </c>
      <c r="E9" s="22">
        <v>70895.327</v>
      </c>
      <c r="F9" s="22">
        <v>26396.485</v>
      </c>
      <c r="G9" s="22">
        <v>75624.156</v>
      </c>
      <c r="H9" s="22">
        <v>604486.305000001</v>
      </c>
      <c r="I9" s="22">
        <v>2396723.556</v>
      </c>
      <c r="J9" s="22">
        <v>210631.855</v>
      </c>
      <c r="K9" s="22">
        <v>171025.444</v>
      </c>
      <c r="L9" s="22">
        <v>1203503.478</v>
      </c>
      <c r="M9" s="22">
        <v>1585160.777</v>
      </c>
      <c r="N9" s="22">
        <v>3981884.333</v>
      </c>
    </row>
    <row r="10" spans="1:14" ht="12.75">
      <c r="A10">
        <v>1993</v>
      </c>
      <c r="B10">
        <v>3</v>
      </c>
      <c r="C10" s="22">
        <v>347062.62</v>
      </c>
      <c r="D10" s="22">
        <v>1220036.124</v>
      </c>
      <c r="E10" s="22">
        <v>69305.516</v>
      </c>
      <c r="F10" s="22">
        <v>24829.843</v>
      </c>
      <c r="G10" s="22">
        <v>72620.4319999999</v>
      </c>
      <c r="H10" s="22">
        <v>636687.206999999</v>
      </c>
      <c r="I10" s="22">
        <v>2370541.742</v>
      </c>
      <c r="J10" s="22">
        <v>235897.406</v>
      </c>
      <c r="K10" s="22">
        <v>186930.831</v>
      </c>
      <c r="L10" s="22">
        <v>1237456.677</v>
      </c>
      <c r="M10" s="22">
        <v>1660284.915</v>
      </c>
      <c r="N10" s="22">
        <v>4030826.657</v>
      </c>
    </row>
    <row r="11" spans="1:14" ht="12.75">
      <c r="A11">
        <v>1993</v>
      </c>
      <c r="B11">
        <v>4</v>
      </c>
      <c r="C11" s="22">
        <v>293198.037</v>
      </c>
      <c r="D11" s="22">
        <v>1150710.593</v>
      </c>
      <c r="E11" s="22">
        <v>65037.423</v>
      </c>
      <c r="F11" s="22">
        <v>20627.887</v>
      </c>
      <c r="G11" s="22">
        <v>61670.821</v>
      </c>
      <c r="H11" s="22">
        <v>598386.225</v>
      </c>
      <c r="I11" s="22">
        <v>2189630.986</v>
      </c>
      <c r="J11" s="22">
        <v>222123.602</v>
      </c>
      <c r="K11" s="22">
        <v>178006.165</v>
      </c>
      <c r="L11" s="22">
        <v>1154577.848</v>
      </c>
      <c r="M11" s="22">
        <v>1554707.615</v>
      </c>
      <c r="N11" s="22">
        <v>3744338.601</v>
      </c>
    </row>
    <row r="12" spans="1:14" ht="12.75">
      <c r="A12">
        <v>1993</v>
      </c>
      <c r="B12">
        <v>5</v>
      </c>
      <c r="C12" s="22">
        <v>302581.01</v>
      </c>
      <c r="D12" s="22">
        <v>1061038.607</v>
      </c>
      <c r="E12" s="22">
        <v>65783.005</v>
      </c>
      <c r="F12" s="22">
        <v>18932.129</v>
      </c>
      <c r="G12" s="22">
        <v>55535.4110000001</v>
      </c>
      <c r="H12" s="22">
        <v>583207.867</v>
      </c>
      <c r="I12" s="22">
        <v>2087078.029</v>
      </c>
      <c r="J12" s="22">
        <v>239938.564</v>
      </c>
      <c r="K12" s="22">
        <v>163121.688</v>
      </c>
      <c r="L12" s="22">
        <v>1206160.368</v>
      </c>
      <c r="M12" s="22">
        <v>1609220.627</v>
      </c>
      <c r="N12" s="22">
        <v>3696298.656</v>
      </c>
    </row>
    <row r="13" spans="1:14" ht="12.75">
      <c r="A13">
        <v>1993</v>
      </c>
      <c r="B13">
        <v>6</v>
      </c>
      <c r="C13" s="22">
        <v>295743.801</v>
      </c>
      <c r="D13" s="22">
        <v>1052935.561</v>
      </c>
      <c r="E13" s="22">
        <v>71222.424</v>
      </c>
      <c r="F13" s="22">
        <v>18154.84</v>
      </c>
      <c r="G13" s="22">
        <v>54811.277</v>
      </c>
      <c r="H13" s="22">
        <v>548152.829</v>
      </c>
      <c r="I13" s="22">
        <v>2041020.732</v>
      </c>
      <c r="J13" s="22">
        <v>280592.942</v>
      </c>
      <c r="K13" s="22">
        <v>164065.305</v>
      </c>
      <c r="L13" s="22">
        <v>1195653.312</v>
      </c>
      <c r="M13" s="22">
        <v>1640311.565</v>
      </c>
      <c r="N13" s="22">
        <v>3681332.29699999</v>
      </c>
    </row>
    <row r="14" spans="1:14" ht="12.75">
      <c r="A14">
        <v>1993</v>
      </c>
      <c r="B14">
        <v>7</v>
      </c>
      <c r="C14" s="22">
        <v>306815.511</v>
      </c>
      <c r="D14" s="22">
        <v>1112517.215</v>
      </c>
      <c r="E14" s="22">
        <v>78202.169</v>
      </c>
      <c r="F14" s="22">
        <v>18938.52</v>
      </c>
      <c r="G14" s="22">
        <v>56919.956</v>
      </c>
      <c r="H14" s="22">
        <v>595610.13</v>
      </c>
      <c r="I14" s="22">
        <v>2169003.501</v>
      </c>
      <c r="J14" s="22">
        <v>360236.795</v>
      </c>
      <c r="K14" s="22">
        <v>164216.275</v>
      </c>
      <c r="L14" s="22">
        <v>1283484.039</v>
      </c>
      <c r="M14" s="22">
        <v>1807937.112</v>
      </c>
      <c r="N14" s="22">
        <v>3976940.613</v>
      </c>
    </row>
    <row r="15" spans="1:14" ht="12.75">
      <c r="A15">
        <v>1993</v>
      </c>
      <c r="B15">
        <v>8</v>
      </c>
      <c r="C15" s="22">
        <v>333951.042</v>
      </c>
      <c r="D15" s="22">
        <v>1174756.795</v>
      </c>
      <c r="E15" s="22">
        <v>81657.893</v>
      </c>
      <c r="F15" s="22">
        <v>19753.523</v>
      </c>
      <c r="G15" s="22">
        <v>56704.759</v>
      </c>
      <c r="H15" s="22">
        <v>606489.151</v>
      </c>
      <c r="I15" s="22">
        <v>2273313.163</v>
      </c>
      <c r="J15" s="22">
        <v>244688.977</v>
      </c>
      <c r="K15" s="22">
        <v>177459.55</v>
      </c>
      <c r="L15" s="22">
        <v>1329932.471</v>
      </c>
      <c r="M15" s="22">
        <v>1752080.998</v>
      </c>
      <c r="N15" s="22">
        <v>4025394.161</v>
      </c>
    </row>
    <row r="16" spans="1:14" ht="12.75">
      <c r="A16">
        <v>1993</v>
      </c>
      <c r="B16">
        <v>9</v>
      </c>
      <c r="C16" s="22">
        <v>326292.508</v>
      </c>
      <c r="D16" s="22">
        <v>1142496.399</v>
      </c>
      <c r="E16" s="22">
        <v>73170.04</v>
      </c>
      <c r="F16" s="22">
        <v>19796.744</v>
      </c>
      <c r="G16" s="22">
        <v>57287.465</v>
      </c>
      <c r="H16" s="22">
        <v>597993.963</v>
      </c>
      <c r="I16" s="22">
        <v>2217037.119</v>
      </c>
      <c r="J16" s="22">
        <v>254522.615</v>
      </c>
      <c r="K16" s="22">
        <v>181488.869</v>
      </c>
      <c r="L16" s="22">
        <v>1224672.888</v>
      </c>
      <c r="M16" s="22">
        <v>1660684.371</v>
      </c>
      <c r="N16" s="22">
        <v>3877721.49</v>
      </c>
    </row>
    <row r="17" spans="1:14" ht="12.75">
      <c r="A17">
        <v>1993</v>
      </c>
      <c r="B17">
        <v>10</v>
      </c>
      <c r="C17" s="22">
        <v>319637.166</v>
      </c>
      <c r="D17" s="22">
        <v>1159249.619</v>
      </c>
      <c r="E17" s="22">
        <v>65594.88</v>
      </c>
      <c r="F17" s="22">
        <v>21541.575</v>
      </c>
      <c r="G17" s="22">
        <v>62476.9040000001</v>
      </c>
      <c r="H17" s="22">
        <v>629242.597</v>
      </c>
      <c r="I17" s="22">
        <v>2257742.741</v>
      </c>
      <c r="J17" s="22">
        <v>239150.412</v>
      </c>
      <c r="K17" s="22">
        <v>192407.784</v>
      </c>
      <c r="L17" s="22">
        <v>1218057.752</v>
      </c>
      <c r="M17" s="22">
        <v>1649615.889</v>
      </c>
      <c r="N17" s="22">
        <v>3907358.63</v>
      </c>
    </row>
    <row r="18" spans="1:14" ht="12.75">
      <c r="A18">
        <v>1993</v>
      </c>
      <c r="B18">
        <v>11</v>
      </c>
      <c r="C18" s="22">
        <v>378392.104</v>
      </c>
      <c r="D18" s="22">
        <v>1349234.793</v>
      </c>
      <c r="E18" s="22">
        <v>77249.7180000001</v>
      </c>
      <c r="F18" s="22">
        <v>26612.15</v>
      </c>
      <c r="G18" s="22">
        <v>78082.648</v>
      </c>
      <c r="H18" s="22">
        <v>654309.299000001</v>
      </c>
      <c r="I18" s="22">
        <v>2563880.712</v>
      </c>
      <c r="J18" s="22">
        <v>249967.61</v>
      </c>
      <c r="K18" s="22">
        <v>175553.683</v>
      </c>
      <c r="L18" s="22">
        <v>1261375.96</v>
      </c>
      <c r="M18" s="22">
        <v>1686897.227</v>
      </c>
      <c r="N18" s="22">
        <v>4250777.939</v>
      </c>
    </row>
    <row r="19" spans="1:14" ht="12.75">
      <c r="A19">
        <v>1993</v>
      </c>
      <c r="B19">
        <v>12</v>
      </c>
      <c r="C19" s="22">
        <v>394443.014</v>
      </c>
      <c r="D19" s="22">
        <v>1430106.104</v>
      </c>
      <c r="E19" s="22">
        <v>82903.8359999999</v>
      </c>
      <c r="F19" s="22">
        <v>28709.338</v>
      </c>
      <c r="G19" s="22">
        <v>82520.999</v>
      </c>
      <c r="H19" s="22">
        <v>675953.717000001</v>
      </c>
      <c r="I19" s="22">
        <v>2694637.008</v>
      </c>
      <c r="J19" s="22">
        <v>256992.643</v>
      </c>
      <c r="K19" s="22">
        <v>188798.67</v>
      </c>
      <c r="L19" s="22">
        <v>1359144.801</v>
      </c>
      <c r="M19" s="22">
        <v>1804936.067</v>
      </c>
      <c r="N19" s="22">
        <v>4499573.075</v>
      </c>
    </row>
    <row r="20" spans="1:14" ht="12.75">
      <c r="A20">
        <v>1994</v>
      </c>
      <c r="B20">
        <v>1</v>
      </c>
      <c r="C20" s="22">
        <v>366665.983</v>
      </c>
      <c r="D20" s="22">
        <v>1373218.061</v>
      </c>
      <c r="E20" s="22">
        <v>77669.031</v>
      </c>
      <c r="F20" s="22">
        <v>26188.05</v>
      </c>
      <c r="G20" s="22">
        <v>77178.9559999999</v>
      </c>
      <c r="H20" s="22">
        <v>658533.654999999</v>
      </c>
      <c r="I20" s="22">
        <v>2579453.736</v>
      </c>
      <c r="J20" s="22">
        <v>247749.686</v>
      </c>
      <c r="K20" s="22">
        <v>189971.1</v>
      </c>
      <c r="L20" s="22">
        <v>1322621.119</v>
      </c>
      <c r="M20" s="22">
        <v>1760341.905</v>
      </c>
      <c r="N20" s="22">
        <v>4339795.641</v>
      </c>
    </row>
    <row r="21" spans="1:14" ht="12.75">
      <c r="A21">
        <v>1994</v>
      </c>
      <c r="B21">
        <v>2</v>
      </c>
      <c r="C21" s="22">
        <v>344666.274</v>
      </c>
      <c r="D21" s="22">
        <v>1271667.034</v>
      </c>
      <c r="E21" s="22">
        <v>72543.304</v>
      </c>
      <c r="F21" s="22">
        <v>26137.23</v>
      </c>
      <c r="G21" s="22">
        <v>76760.54</v>
      </c>
      <c r="H21" s="22">
        <v>607910.481</v>
      </c>
      <c r="I21" s="22">
        <v>2399684.863</v>
      </c>
      <c r="J21" s="22">
        <v>222411.302</v>
      </c>
      <c r="K21" s="22">
        <v>170023.979</v>
      </c>
      <c r="L21" s="22">
        <v>1202944.24</v>
      </c>
      <c r="M21" s="22">
        <v>1595379.521</v>
      </c>
      <c r="N21" s="22">
        <v>3995064.384</v>
      </c>
    </row>
    <row r="22" spans="1:14" ht="12.75">
      <c r="A22">
        <v>1994</v>
      </c>
      <c r="B22">
        <v>3</v>
      </c>
      <c r="C22" s="22">
        <v>324222.368</v>
      </c>
      <c r="D22" s="22">
        <v>1270696.6</v>
      </c>
      <c r="E22" s="22">
        <v>69830.927</v>
      </c>
      <c r="F22" s="22">
        <v>25186.311</v>
      </c>
      <c r="G22" s="22">
        <v>72171.7059999999</v>
      </c>
      <c r="H22" s="22">
        <v>637411.815999999</v>
      </c>
      <c r="I22" s="22">
        <v>2399519.728</v>
      </c>
      <c r="J22" s="22">
        <v>209473.516</v>
      </c>
      <c r="K22" s="22">
        <v>190980.698</v>
      </c>
      <c r="L22" s="22">
        <v>1243239.552</v>
      </c>
      <c r="M22" s="22">
        <v>1643693.766</v>
      </c>
      <c r="N22" s="22">
        <v>4043213.494</v>
      </c>
    </row>
    <row r="23" spans="1:14" ht="12.75">
      <c r="A23">
        <v>1994</v>
      </c>
      <c r="B23">
        <v>4</v>
      </c>
      <c r="C23" s="22">
        <v>291970.441</v>
      </c>
      <c r="D23" s="22">
        <v>1137957.719</v>
      </c>
      <c r="E23" s="22">
        <v>69738.676</v>
      </c>
      <c r="F23" s="22">
        <v>19729.219</v>
      </c>
      <c r="G23" s="22">
        <v>60858.863</v>
      </c>
      <c r="H23" s="22">
        <v>584063.62</v>
      </c>
      <c r="I23" s="22">
        <v>2164318.538</v>
      </c>
      <c r="J23" s="22">
        <v>233238.712</v>
      </c>
      <c r="K23" s="22">
        <v>186824.204</v>
      </c>
      <c r="L23" s="22">
        <v>1181025.427</v>
      </c>
      <c r="M23" s="22">
        <v>1601088.343</v>
      </c>
      <c r="N23" s="22">
        <v>3765406.881</v>
      </c>
    </row>
    <row r="24" spans="1:14" ht="12.75">
      <c r="A24">
        <v>1994</v>
      </c>
      <c r="B24">
        <v>5</v>
      </c>
      <c r="C24" s="22">
        <v>305370.348</v>
      </c>
      <c r="D24" s="22">
        <v>1133027.982</v>
      </c>
      <c r="E24" s="22">
        <v>66572.807</v>
      </c>
      <c r="F24" s="22">
        <v>18936.567</v>
      </c>
      <c r="G24" s="22">
        <v>58871.3220000001</v>
      </c>
      <c r="H24" s="22">
        <v>577926.865</v>
      </c>
      <c r="I24" s="22">
        <v>2160705.891</v>
      </c>
      <c r="J24" s="22">
        <v>297400.789</v>
      </c>
      <c r="K24" s="22">
        <v>189598.432</v>
      </c>
      <c r="L24" s="22">
        <v>1233023.496</v>
      </c>
      <c r="M24" s="22">
        <v>1720022.719</v>
      </c>
      <c r="N24" s="22">
        <v>3880728.60999999</v>
      </c>
    </row>
    <row r="25" spans="1:14" ht="12.75">
      <c r="A25">
        <v>1994</v>
      </c>
      <c r="B25">
        <v>6</v>
      </c>
      <c r="C25" s="22">
        <v>318566.364</v>
      </c>
      <c r="D25" s="22">
        <v>1153798.196</v>
      </c>
      <c r="E25" s="22">
        <v>74397.3330000001</v>
      </c>
      <c r="F25" s="22">
        <v>18850.412</v>
      </c>
      <c r="G25" s="22">
        <v>56841.978</v>
      </c>
      <c r="H25" s="22">
        <v>541316.877</v>
      </c>
      <c r="I25" s="22">
        <v>2163771.16</v>
      </c>
      <c r="J25" s="22">
        <v>391060.286</v>
      </c>
      <c r="K25" s="22">
        <v>179257.641</v>
      </c>
      <c r="L25" s="22">
        <v>1333096.277</v>
      </c>
      <c r="M25" s="22">
        <v>1903414.204</v>
      </c>
      <c r="N25" s="22">
        <v>4067185.364</v>
      </c>
    </row>
    <row r="26" spans="1:14" ht="12.75">
      <c r="A26">
        <v>1994</v>
      </c>
      <c r="B26">
        <v>7</v>
      </c>
      <c r="C26" s="22">
        <v>363654.353</v>
      </c>
      <c r="D26" s="22">
        <v>1247943.61</v>
      </c>
      <c r="E26" s="22">
        <v>88289.7360000001</v>
      </c>
      <c r="F26" s="22">
        <v>19306.279</v>
      </c>
      <c r="G26" s="22">
        <v>60348.687</v>
      </c>
      <c r="H26" s="22">
        <v>611159.435</v>
      </c>
      <c r="I26" s="22">
        <v>2390702.1</v>
      </c>
      <c r="J26" s="22">
        <v>402073.049999999</v>
      </c>
      <c r="K26" s="22">
        <v>188210.773</v>
      </c>
      <c r="L26" s="22">
        <v>1474482.561</v>
      </c>
      <c r="M26" s="22">
        <v>2064766.384</v>
      </c>
      <c r="N26" s="22">
        <v>4455468.484</v>
      </c>
    </row>
    <row r="27" spans="1:14" ht="12.75">
      <c r="A27">
        <v>1994</v>
      </c>
      <c r="B27">
        <v>8</v>
      </c>
      <c r="C27" s="22">
        <v>359668.613</v>
      </c>
      <c r="D27" s="22">
        <v>1220330.682</v>
      </c>
      <c r="E27" s="22">
        <v>87329.986</v>
      </c>
      <c r="F27" s="22">
        <v>20096.276</v>
      </c>
      <c r="G27" s="22">
        <v>62155.61</v>
      </c>
      <c r="H27" s="22">
        <v>623445.894000001</v>
      </c>
      <c r="I27" s="22">
        <v>2373027.061</v>
      </c>
      <c r="J27" s="22">
        <v>317003.108</v>
      </c>
      <c r="K27" s="22">
        <v>187289.726</v>
      </c>
      <c r="L27" s="22">
        <v>1521410.774</v>
      </c>
      <c r="M27" s="22">
        <v>2025703.608</v>
      </c>
      <c r="N27" s="22">
        <v>4398730.669</v>
      </c>
    </row>
    <row r="28" spans="1:14" ht="12.75">
      <c r="A28">
        <v>1994</v>
      </c>
      <c r="B28">
        <v>9</v>
      </c>
      <c r="C28" s="22">
        <v>339859.791</v>
      </c>
      <c r="D28" s="22">
        <v>1148889.643</v>
      </c>
      <c r="E28" s="22">
        <v>69755.246</v>
      </c>
      <c r="F28" s="22">
        <v>18654.721</v>
      </c>
      <c r="G28" s="22">
        <v>59379.7809999999</v>
      </c>
      <c r="H28" s="22">
        <v>588079.181</v>
      </c>
      <c r="I28" s="22">
        <v>2224618.363</v>
      </c>
      <c r="J28" s="22">
        <v>274022.586</v>
      </c>
      <c r="K28" s="22">
        <v>191956.799</v>
      </c>
      <c r="L28" s="22">
        <v>1319039.048</v>
      </c>
      <c r="M28" s="22">
        <v>1785018.433</v>
      </c>
      <c r="N28" s="22">
        <v>4009636.796</v>
      </c>
    </row>
    <row r="29" spans="1:14" ht="12.75">
      <c r="A29">
        <v>1994</v>
      </c>
      <c r="B29">
        <v>10</v>
      </c>
      <c r="C29" s="22">
        <v>336591.006</v>
      </c>
      <c r="D29" s="22">
        <v>1221908.654</v>
      </c>
      <c r="E29" s="22">
        <v>66150.644</v>
      </c>
      <c r="F29" s="22">
        <v>21667.707</v>
      </c>
      <c r="G29" s="22">
        <v>66738.7989999999</v>
      </c>
      <c r="H29" s="22">
        <v>626082.16</v>
      </c>
      <c r="I29" s="22">
        <v>2339138.97</v>
      </c>
      <c r="J29" s="22">
        <v>213498.72</v>
      </c>
      <c r="K29" s="22">
        <v>134383.757</v>
      </c>
      <c r="L29" s="22">
        <v>1293129.287</v>
      </c>
      <c r="M29" s="22">
        <v>1641011.766</v>
      </c>
      <c r="N29" s="22">
        <v>3980150.736</v>
      </c>
    </row>
    <row r="30" spans="1:14" ht="12.75">
      <c r="A30">
        <v>1994</v>
      </c>
      <c r="B30">
        <v>11</v>
      </c>
      <c r="C30" s="22">
        <v>371848.678</v>
      </c>
      <c r="D30" s="22">
        <v>1367166.584</v>
      </c>
      <c r="E30" s="22">
        <v>81612.8180000001</v>
      </c>
      <c r="F30" s="22">
        <v>21976.601</v>
      </c>
      <c r="G30" s="22">
        <v>78817.0149999999</v>
      </c>
      <c r="H30" s="22">
        <v>635166.804</v>
      </c>
      <c r="I30" s="22">
        <v>2556588.5</v>
      </c>
      <c r="J30" s="22">
        <v>212529.061</v>
      </c>
      <c r="K30" s="22">
        <v>129555.456</v>
      </c>
      <c r="L30" s="22">
        <v>1356448.744</v>
      </c>
      <c r="M30" s="22">
        <v>1698533.261</v>
      </c>
      <c r="N30" s="22">
        <v>4255121.761</v>
      </c>
    </row>
    <row r="31" spans="1:14" ht="12.75">
      <c r="A31">
        <v>1994</v>
      </c>
      <c r="B31">
        <v>12</v>
      </c>
      <c r="C31" s="22">
        <v>401215.243</v>
      </c>
      <c r="D31" s="22">
        <v>1428110.656</v>
      </c>
      <c r="E31" s="22">
        <v>86658.7389999999</v>
      </c>
      <c r="F31" s="22">
        <v>24289.605</v>
      </c>
      <c r="G31" s="22">
        <v>86333.1809999999</v>
      </c>
      <c r="H31" s="22">
        <v>670560.37</v>
      </c>
      <c r="I31" s="22">
        <v>2697167.794</v>
      </c>
      <c r="J31" s="22">
        <v>248859.85</v>
      </c>
      <c r="K31" s="22">
        <v>137029.583</v>
      </c>
      <c r="L31" s="22">
        <v>1417742.712</v>
      </c>
      <c r="M31" s="22">
        <v>1803632.145</v>
      </c>
      <c r="N31" s="22">
        <v>4500799.939</v>
      </c>
    </row>
    <row r="32" spans="1:14" ht="12.75">
      <c r="A32">
        <v>1995</v>
      </c>
      <c r="B32">
        <v>1</v>
      </c>
      <c r="C32" s="22">
        <v>412155.52</v>
      </c>
      <c r="D32" s="22">
        <v>1388848.751</v>
      </c>
      <c r="E32" s="22">
        <v>78292.3360000001</v>
      </c>
      <c r="F32" s="22" t="s">
        <v>19</v>
      </c>
      <c r="G32" s="22">
        <v>85961.763</v>
      </c>
      <c r="H32" s="22">
        <v>673751.329000001</v>
      </c>
      <c r="I32" s="22">
        <v>2639009.699</v>
      </c>
      <c r="J32" s="22">
        <v>254282.733</v>
      </c>
      <c r="K32" s="22">
        <v>142184.076</v>
      </c>
      <c r="L32" s="22">
        <v>1427040.847</v>
      </c>
      <c r="M32" s="22">
        <v>1823507.656</v>
      </c>
      <c r="N32" s="22">
        <v>4462517.355</v>
      </c>
    </row>
    <row r="33" spans="1:14" ht="12.75">
      <c r="A33">
        <v>1995</v>
      </c>
      <c r="B33">
        <v>2</v>
      </c>
      <c r="C33" s="22">
        <v>330841.695</v>
      </c>
      <c r="D33" s="22">
        <v>1176088.756</v>
      </c>
      <c r="E33" s="22">
        <v>64319.48</v>
      </c>
      <c r="F33" s="22" t="s">
        <v>19</v>
      </c>
      <c r="G33" s="22">
        <v>73569.669</v>
      </c>
      <c r="H33" s="22">
        <v>583141.843</v>
      </c>
      <c r="I33" s="22">
        <v>2227961.443</v>
      </c>
      <c r="J33" s="22">
        <v>214137.21</v>
      </c>
      <c r="K33" s="22">
        <v>128520.255</v>
      </c>
      <c r="L33" s="22">
        <v>1206682.86</v>
      </c>
      <c r="M33" s="22">
        <v>1549340.325</v>
      </c>
      <c r="N33" s="22">
        <v>3777301.768</v>
      </c>
    </row>
    <row r="34" spans="1:14" ht="12.75">
      <c r="A34">
        <v>1995</v>
      </c>
      <c r="B34">
        <v>3</v>
      </c>
      <c r="C34" s="22">
        <v>344541.407</v>
      </c>
      <c r="D34" s="22">
        <v>1303672.87</v>
      </c>
      <c r="E34" s="22">
        <v>74153.267</v>
      </c>
      <c r="F34" s="22" t="s">
        <v>19</v>
      </c>
      <c r="G34" s="22">
        <v>76745.4649999999</v>
      </c>
      <c r="H34" s="22">
        <v>639238.768000001</v>
      </c>
      <c r="I34" s="22">
        <v>2438351.777</v>
      </c>
      <c r="J34" s="22">
        <v>243209.681</v>
      </c>
      <c r="K34" s="22">
        <v>150135.603</v>
      </c>
      <c r="L34" s="22">
        <v>1321353.113</v>
      </c>
      <c r="M34" s="22">
        <v>1714698.397</v>
      </c>
      <c r="N34" s="22">
        <v>4153050.174</v>
      </c>
    </row>
    <row r="35" spans="1:14" ht="12.75">
      <c r="A35">
        <v>1995</v>
      </c>
      <c r="B35">
        <v>4</v>
      </c>
      <c r="C35" s="22">
        <v>299568.569</v>
      </c>
      <c r="D35" s="22">
        <v>1174366.449</v>
      </c>
      <c r="E35" s="22">
        <v>65476.378</v>
      </c>
      <c r="F35" s="22" t="s">
        <v>19</v>
      </c>
      <c r="G35" s="22">
        <v>65081.528</v>
      </c>
      <c r="H35" s="22">
        <v>597928.668</v>
      </c>
      <c r="I35" s="22">
        <v>2202421.592</v>
      </c>
      <c r="J35" s="22">
        <v>227124.059</v>
      </c>
      <c r="K35" s="22">
        <v>140167.222</v>
      </c>
      <c r="L35" s="22">
        <v>1254821.333</v>
      </c>
      <c r="M35" s="22">
        <v>1622112.614</v>
      </c>
      <c r="N35" s="22">
        <v>3824534.206</v>
      </c>
    </row>
    <row r="36" spans="1:14" ht="12.75">
      <c r="A36">
        <v>1995</v>
      </c>
      <c r="B36">
        <v>5</v>
      </c>
      <c r="C36" s="22">
        <v>300160.233</v>
      </c>
      <c r="D36" s="22">
        <v>1120521.811</v>
      </c>
      <c r="E36" s="22">
        <v>63975.744</v>
      </c>
      <c r="F36" s="22" t="s">
        <v>19</v>
      </c>
      <c r="G36" s="22">
        <v>62034.1509999999</v>
      </c>
      <c r="H36" s="22">
        <v>594514.441</v>
      </c>
      <c r="I36" s="22">
        <v>2141206.38</v>
      </c>
      <c r="J36" s="22">
        <v>229124.337</v>
      </c>
      <c r="K36" s="22">
        <v>125774.098</v>
      </c>
      <c r="L36" s="22">
        <v>1281668.93</v>
      </c>
      <c r="M36" s="22">
        <v>1636567.365</v>
      </c>
      <c r="N36" s="22">
        <v>3777773.745</v>
      </c>
    </row>
    <row r="37" spans="1:14" ht="12.75">
      <c r="A37">
        <v>1995</v>
      </c>
      <c r="B37">
        <v>6</v>
      </c>
      <c r="C37" s="22">
        <v>309443.561</v>
      </c>
      <c r="D37" s="22">
        <v>1101097.802</v>
      </c>
      <c r="E37" s="22">
        <v>69392.932</v>
      </c>
      <c r="F37" s="22" t="s">
        <v>19</v>
      </c>
      <c r="G37" s="22">
        <v>58139.0520000001</v>
      </c>
      <c r="H37" s="22">
        <v>554356.95</v>
      </c>
      <c r="I37" s="22">
        <v>2092430.297</v>
      </c>
      <c r="J37" s="22">
        <v>258244.148</v>
      </c>
      <c r="K37" s="22">
        <v>83671.011</v>
      </c>
      <c r="L37" s="22">
        <v>1279671.484</v>
      </c>
      <c r="M37" s="22">
        <v>1621586.643</v>
      </c>
      <c r="N37" s="22">
        <v>3714016.94</v>
      </c>
    </row>
    <row r="38" spans="1:14" ht="12.75">
      <c r="A38">
        <v>1995</v>
      </c>
      <c r="B38">
        <v>7</v>
      </c>
      <c r="C38" s="22">
        <v>341595.077</v>
      </c>
      <c r="D38" s="22">
        <v>1178205.725</v>
      </c>
      <c r="E38" s="22">
        <v>78990.844</v>
      </c>
      <c r="F38" s="22" t="s">
        <v>19</v>
      </c>
      <c r="G38" s="22">
        <v>60386.563</v>
      </c>
      <c r="H38" s="22">
        <v>590459.192</v>
      </c>
      <c r="I38" s="22">
        <v>2249637.401</v>
      </c>
      <c r="J38" s="22">
        <v>380429.524</v>
      </c>
      <c r="K38" s="22">
        <v>92983.305</v>
      </c>
      <c r="L38" s="22">
        <v>1466162.094</v>
      </c>
      <c r="M38" s="22">
        <v>1939574.923</v>
      </c>
      <c r="N38" s="22">
        <v>4189212.324</v>
      </c>
    </row>
    <row r="39" spans="1:14" ht="12.75">
      <c r="A39">
        <v>1995</v>
      </c>
      <c r="B39">
        <v>8</v>
      </c>
      <c r="C39" s="22">
        <v>341268.006</v>
      </c>
      <c r="D39" s="22">
        <v>1193900.1</v>
      </c>
      <c r="E39" s="22">
        <v>91620.3439999999</v>
      </c>
      <c r="F39" s="22" t="s">
        <v>19</v>
      </c>
      <c r="G39" s="22">
        <v>63653.284</v>
      </c>
      <c r="H39" s="22">
        <v>610266.847</v>
      </c>
      <c r="I39" s="22">
        <v>2300708.581</v>
      </c>
      <c r="J39" s="22">
        <v>339747.466</v>
      </c>
      <c r="K39" s="22">
        <v>96244.2490000001</v>
      </c>
      <c r="L39" s="22">
        <v>1546098.905</v>
      </c>
      <c r="M39" s="22">
        <v>1982090.62</v>
      </c>
      <c r="N39" s="22">
        <v>4282799.20100001</v>
      </c>
    </row>
    <row r="40" spans="1:14" ht="12.75">
      <c r="A40">
        <v>1995</v>
      </c>
      <c r="B40">
        <v>9</v>
      </c>
      <c r="C40" s="22">
        <v>335288.248</v>
      </c>
      <c r="D40" s="22">
        <v>1133893.206</v>
      </c>
      <c r="E40" s="22">
        <v>74905.248</v>
      </c>
      <c r="F40" s="22" t="s">
        <v>19</v>
      </c>
      <c r="G40" s="22">
        <v>64166.591</v>
      </c>
      <c r="H40" s="22">
        <v>584111.163</v>
      </c>
      <c r="I40" s="22">
        <v>2192364.456</v>
      </c>
      <c r="J40" s="22">
        <v>239702.026</v>
      </c>
      <c r="K40" s="22">
        <v>91761.742</v>
      </c>
      <c r="L40" s="22">
        <v>1343064.445</v>
      </c>
      <c r="M40" s="22">
        <v>1674528.213</v>
      </c>
      <c r="N40" s="22">
        <v>3866892.669</v>
      </c>
    </row>
    <row r="41" spans="1:14" ht="12.75">
      <c r="A41">
        <v>1995</v>
      </c>
      <c r="B41">
        <v>10</v>
      </c>
      <c r="C41" s="22">
        <v>348690.774000001</v>
      </c>
      <c r="D41" s="22">
        <v>1172680.95</v>
      </c>
      <c r="E41" s="22">
        <v>70355.272</v>
      </c>
      <c r="F41" s="22" t="s">
        <v>19</v>
      </c>
      <c r="G41" s="22">
        <v>73298.5110000001</v>
      </c>
      <c r="H41" s="22">
        <v>638405.300999999</v>
      </c>
      <c r="I41" s="22">
        <v>2303430.808</v>
      </c>
      <c r="J41" s="22">
        <v>247290.031</v>
      </c>
      <c r="K41" s="22">
        <v>94965.2309999999</v>
      </c>
      <c r="L41" s="22">
        <v>1297324.346</v>
      </c>
      <c r="M41" s="22">
        <v>1639579.608</v>
      </c>
      <c r="N41" s="22">
        <v>3943010.41600001</v>
      </c>
    </row>
    <row r="42" spans="1:14" ht="12.75">
      <c r="A42">
        <v>1995</v>
      </c>
      <c r="B42">
        <v>11</v>
      </c>
      <c r="C42" s="22">
        <v>355993.011</v>
      </c>
      <c r="D42" s="22">
        <v>1180462.188</v>
      </c>
      <c r="E42" s="22">
        <v>69528.105</v>
      </c>
      <c r="F42" s="22" t="s">
        <v>19</v>
      </c>
      <c r="G42" s="22">
        <v>80710.002</v>
      </c>
      <c r="H42" s="22">
        <v>637925.225</v>
      </c>
      <c r="I42" s="22">
        <v>2324618.531</v>
      </c>
      <c r="J42" s="22">
        <v>239666.623</v>
      </c>
      <c r="K42" s="22">
        <v>105306.809</v>
      </c>
      <c r="L42" s="22">
        <v>1396147.496</v>
      </c>
      <c r="M42" s="22">
        <v>1741120.928</v>
      </c>
      <c r="N42" s="22">
        <v>4065739.45900001</v>
      </c>
    </row>
    <row r="43" spans="1:14" ht="12.75">
      <c r="A43">
        <v>1995</v>
      </c>
      <c r="B43">
        <v>12</v>
      </c>
      <c r="C43" s="22">
        <v>409685.8</v>
      </c>
      <c r="D43" s="22">
        <v>1354715.862</v>
      </c>
      <c r="E43" s="22">
        <v>88364.181</v>
      </c>
      <c r="F43" s="22" t="s">
        <v>19</v>
      </c>
      <c r="G43" s="22">
        <v>95505.543</v>
      </c>
      <c r="H43" s="22">
        <v>667822.177000001</v>
      </c>
      <c r="I43" s="22">
        <v>2616093.563</v>
      </c>
      <c r="J43" s="22">
        <v>258919.472</v>
      </c>
      <c r="K43" s="22">
        <v>110744.162</v>
      </c>
      <c r="L43" s="22">
        <v>1479711.996</v>
      </c>
      <c r="M43" s="22">
        <v>1849375.63</v>
      </c>
      <c r="N43" s="22">
        <v>4465469.193</v>
      </c>
    </row>
    <row r="44" spans="1:14" ht="12.75">
      <c r="A44">
        <v>1996</v>
      </c>
      <c r="B44">
        <v>1</v>
      </c>
      <c r="C44" s="22">
        <v>420346.36</v>
      </c>
      <c r="D44" s="22">
        <v>1392268.785</v>
      </c>
      <c r="E44" s="22">
        <v>80561.568</v>
      </c>
      <c r="F44" s="22" t="s">
        <v>19</v>
      </c>
      <c r="G44" s="22">
        <v>101575.47</v>
      </c>
      <c r="H44" s="22">
        <v>684651.748000001</v>
      </c>
      <c r="I44" s="22">
        <v>2679403.931</v>
      </c>
      <c r="J44" s="22">
        <v>263347.276</v>
      </c>
      <c r="K44" s="22">
        <v>114824.634</v>
      </c>
      <c r="L44" s="22">
        <v>1513199.195</v>
      </c>
      <c r="M44" s="22">
        <v>1891371.105</v>
      </c>
      <c r="N44" s="22">
        <v>4570775.036</v>
      </c>
    </row>
    <row r="45" spans="1:14" ht="12.75">
      <c r="A45">
        <v>1996</v>
      </c>
      <c r="B45">
        <v>2</v>
      </c>
      <c r="C45" s="22">
        <v>378572.279</v>
      </c>
      <c r="D45" s="22">
        <v>1243880.075</v>
      </c>
      <c r="E45" s="22">
        <v>73184.157</v>
      </c>
      <c r="F45" s="22" t="s">
        <v>19</v>
      </c>
      <c r="G45" s="22">
        <v>89936.5389999999</v>
      </c>
      <c r="H45" s="22">
        <v>619056.631999999</v>
      </c>
      <c r="I45" s="22">
        <v>2404629.68199999</v>
      </c>
      <c r="J45" s="22">
        <v>236676.085</v>
      </c>
      <c r="K45" s="22">
        <v>107435.914</v>
      </c>
      <c r="L45" s="22">
        <v>1396342.233</v>
      </c>
      <c r="M45" s="22">
        <v>1740454.232</v>
      </c>
      <c r="N45" s="22">
        <v>4145083.91400001</v>
      </c>
    </row>
    <row r="46" spans="1:14" ht="12.75">
      <c r="A46">
        <v>1996</v>
      </c>
      <c r="B46">
        <v>3</v>
      </c>
      <c r="C46" s="22">
        <v>345074.210000001</v>
      </c>
      <c r="D46" s="22">
        <v>1203780.493</v>
      </c>
      <c r="E46" s="22">
        <v>72712.6190000001</v>
      </c>
      <c r="F46" s="22" t="s">
        <v>19</v>
      </c>
      <c r="G46" s="22">
        <v>89449.275</v>
      </c>
      <c r="H46" s="22">
        <v>641070.014</v>
      </c>
      <c r="I46" s="22">
        <v>2352086.611</v>
      </c>
      <c r="J46" s="22">
        <v>235672.451</v>
      </c>
      <c r="K46" s="22">
        <v>112817.995</v>
      </c>
      <c r="L46" s="22">
        <v>1377854.725</v>
      </c>
      <c r="M46" s="22">
        <v>1726345.171</v>
      </c>
      <c r="N46" s="22">
        <v>4078431.782</v>
      </c>
    </row>
    <row r="47" spans="1:14" ht="12.75">
      <c r="A47">
        <v>1996</v>
      </c>
      <c r="B47">
        <v>4</v>
      </c>
      <c r="C47" s="22">
        <v>291013.497</v>
      </c>
      <c r="D47" s="22">
        <v>1137680.468</v>
      </c>
      <c r="E47" s="22">
        <v>65320.5549999999</v>
      </c>
      <c r="F47" s="22" t="s">
        <v>19</v>
      </c>
      <c r="G47" s="22">
        <v>74349.879</v>
      </c>
      <c r="H47" s="22">
        <v>601355.756</v>
      </c>
      <c r="I47" s="22">
        <v>2169720.155</v>
      </c>
      <c r="J47" s="22">
        <v>218252.71</v>
      </c>
      <c r="K47" s="22">
        <v>99654.6359999999</v>
      </c>
      <c r="L47" s="22">
        <v>1342449.624</v>
      </c>
      <c r="M47" s="22">
        <v>1660356.97</v>
      </c>
      <c r="N47" s="22">
        <v>3830077.125</v>
      </c>
    </row>
    <row r="48" spans="1:14" ht="12.75">
      <c r="A48">
        <v>1996</v>
      </c>
      <c r="B48">
        <v>5</v>
      </c>
      <c r="C48" s="22">
        <v>303392.502</v>
      </c>
      <c r="D48" s="22">
        <v>1131315.777</v>
      </c>
      <c r="E48" s="22">
        <v>67299.719</v>
      </c>
      <c r="F48" s="22" t="s">
        <v>19</v>
      </c>
      <c r="G48" s="22">
        <v>70196.826</v>
      </c>
      <c r="H48" s="22">
        <v>601937.436</v>
      </c>
      <c r="I48" s="22">
        <v>2174142.26</v>
      </c>
      <c r="J48" s="22">
        <v>258617.388</v>
      </c>
      <c r="K48" s="22">
        <v>99407.8850000001</v>
      </c>
      <c r="L48" s="22">
        <v>1406332.316</v>
      </c>
      <c r="M48" s="22">
        <v>1764357.589</v>
      </c>
      <c r="N48" s="22">
        <v>3938499.849</v>
      </c>
    </row>
    <row r="49" spans="1:14" ht="12.75">
      <c r="A49">
        <v>1996</v>
      </c>
      <c r="B49">
        <v>6</v>
      </c>
      <c r="C49" s="22">
        <v>319925.616</v>
      </c>
      <c r="D49" s="22">
        <v>1118544.512</v>
      </c>
      <c r="E49" s="22">
        <v>74775.796</v>
      </c>
      <c r="F49" s="22" t="s">
        <v>19</v>
      </c>
      <c r="G49" s="22">
        <v>64827.559</v>
      </c>
      <c r="H49" s="22">
        <v>566692.458</v>
      </c>
      <c r="I49" s="22">
        <v>2144765.941</v>
      </c>
      <c r="J49" s="22">
        <v>364184.113</v>
      </c>
      <c r="K49" s="22">
        <v>101856.296</v>
      </c>
      <c r="L49" s="22">
        <v>1451338.692</v>
      </c>
      <c r="M49" s="22">
        <v>1917379.101</v>
      </c>
      <c r="N49" s="22">
        <v>4062145.042</v>
      </c>
    </row>
    <row r="50" spans="1:14" ht="12.75">
      <c r="A50">
        <v>1996</v>
      </c>
      <c r="B50">
        <v>7</v>
      </c>
      <c r="C50" s="22">
        <v>368691.477</v>
      </c>
      <c r="D50" s="22">
        <v>1260808.501</v>
      </c>
      <c r="E50" s="22">
        <v>89000.47</v>
      </c>
      <c r="F50" s="22" t="s">
        <v>19</v>
      </c>
      <c r="G50" s="22">
        <v>70888.9119999999</v>
      </c>
      <c r="H50" s="22">
        <v>629607.941</v>
      </c>
      <c r="I50" s="22">
        <v>2418997.301</v>
      </c>
      <c r="J50" s="22">
        <v>423060.277</v>
      </c>
      <c r="K50" s="22">
        <v>107721.97</v>
      </c>
      <c r="L50" s="22">
        <v>1630939.182</v>
      </c>
      <c r="M50" s="22">
        <v>2161721.429</v>
      </c>
      <c r="N50" s="22">
        <v>4580718.73</v>
      </c>
    </row>
    <row r="51" spans="1:14" ht="12.75">
      <c r="A51">
        <v>1996</v>
      </c>
      <c r="B51">
        <v>8</v>
      </c>
      <c r="C51" s="22">
        <v>360262.509</v>
      </c>
      <c r="D51" s="22">
        <v>1268128.628</v>
      </c>
      <c r="E51" s="22">
        <v>90213.314</v>
      </c>
      <c r="F51" s="22" t="s">
        <v>19</v>
      </c>
      <c r="G51" s="22">
        <v>69533.698</v>
      </c>
      <c r="H51" s="22">
        <v>633408.067999999</v>
      </c>
      <c r="I51" s="22">
        <v>2421546.217</v>
      </c>
      <c r="J51" s="22">
        <v>318863.815</v>
      </c>
      <c r="K51" s="22">
        <v>93260.2909999999</v>
      </c>
      <c r="L51" s="22">
        <v>1619845.757</v>
      </c>
      <c r="M51" s="22">
        <v>2031969.863</v>
      </c>
      <c r="N51" s="22">
        <v>4453516.08</v>
      </c>
    </row>
    <row r="52" spans="1:14" ht="12.75">
      <c r="A52">
        <v>1996</v>
      </c>
      <c r="B52">
        <v>9</v>
      </c>
      <c r="C52" s="22">
        <v>321502.804</v>
      </c>
      <c r="D52" s="22">
        <v>1146934.601</v>
      </c>
      <c r="E52" s="22">
        <v>71998.7720000001</v>
      </c>
      <c r="F52" s="22" t="s">
        <v>19</v>
      </c>
      <c r="G52" s="22">
        <v>68545.2659999999</v>
      </c>
      <c r="H52" s="22">
        <v>607282.223999999</v>
      </c>
      <c r="I52" s="22">
        <v>2216263.667</v>
      </c>
      <c r="J52" s="22">
        <v>258318.037</v>
      </c>
      <c r="K52" s="22">
        <v>87701.0680000001</v>
      </c>
      <c r="L52" s="22">
        <v>1383272.244</v>
      </c>
      <c r="M52" s="22">
        <v>1729291.349</v>
      </c>
      <c r="N52" s="22">
        <v>3945555.016</v>
      </c>
    </row>
    <row r="53" spans="1:14" ht="12.75">
      <c r="A53">
        <v>1996</v>
      </c>
      <c r="B53">
        <v>10</v>
      </c>
      <c r="C53" s="22">
        <v>364900.598000001</v>
      </c>
      <c r="D53" s="22">
        <v>1269539.786</v>
      </c>
      <c r="E53" s="22">
        <v>74727.371</v>
      </c>
      <c r="F53" s="22" t="s">
        <v>19</v>
      </c>
      <c r="G53" s="22">
        <v>77084.508</v>
      </c>
      <c r="H53" s="22">
        <v>649614.647000001</v>
      </c>
      <c r="I53" s="22">
        <v>2435866.91</v>
      </c>
      <c r="J53" s="22">
        <v>257947.853</v>
      </c>
      <c r="K53" s="22">
        <v>92537.701</v>
      </c>
      <c r="L53" s="22">
        <v>1426456.394</v>
      </c>
      <c r="M53" s="22">
        <v>1776941.948</v>
      </c>
      <c r="N53" s="22">
        <v>4212808.858</v>
      </c>
    </row>
    <row r="54" spans="1:14" ht="12.75">
      <c r="A54">
        <v>1996</v>
      </c>
      <c r="B54">
        <v>11</v>
      </c>
      <c r="C54" s="22">
        <v>405661.47</v>
      </c>
      <c r="D54" s="22">
        <v>1261066.931</v>
      </c>
      <c r="E54" s="22">
        <v>77488.553</v>
      </c>
      <c r="F54" s="22" t="s">
        <v>19</v>
      </c>
      <c r="G54" s="22">
        <v>88177.795</v>
      </c>
      <c r="H54" s="22">
        <v>660842.201</v>
      </c>
      <c r="I54" s="22">
        <v>2493236.95</v>
      </c>
      <c r="J54" s="22">
        <v>245576.228</v>
      </c>
      <c r="K54" s="22">
        <v>92634.4460000001</v>
      </c>
      <c r="L54" s="22">
        <v>1498757.593</v>
      </c>
      <c r="M54" s="22">
        <v>1836968.267</v>
      </c>
      <c r="N54" s="22">
        <v>4330205.217</v>
      </c>
    </row>
    <row r="55" spans="1:14" ht="12.75">
      <c r="A55">
        <v>1996</v>
      </c>
      <c r="B55">
        <v>12</v>
      </c>
      <c r="C55" s="22">
        <v>443723.432</v>
      </c>
      <c r="D55" s="22">
        <v>1416304.41</v>
      </c>
      <c r="E55" s="22">
        <v>86340.3190000001</v>
      </c>
      <c r="F55" s="22" t="s">
        <v>19</v>
      </c>
      <c r="G55" s="22">
        <v>102013.958</v>
      </c>
      <c r="H55" s="22">
        <v>700095.103999999</v>
      </c>
      <c r="I55" s="22">
        <v>2748477.223</v>
      </c>
      <c r="J55" s="22">
        <v>269889.247</v>
      </c>
      <c r="K55" s="22">
        <v>98803.022</v>
      </c>
      <c r="L55" s="22">
        <v>1605371.933</v>
      </c>
      <c r="M55" s="22">
        <v>1974064.202</v>
      </c>
      <c r="N55" s="22">
        <v>4722541.42499999</v>
      </c>
    </row>
    <row r="56" spans="1:14" ht="12.75">
      <c r="A56">
        <v>1997</v>
      </c>
      <c r="B56">
        <v>1</v>
      </c>
      <c r="C56" s="22">
        <v>449129.607</v>
      </c>
      <c r="D56" s="22">
        <v>1437896.102</v>
      </c>
      <c r="E56" s="22">
        <v>84106.9200000001</v>
      </c>
      <c r="F56" s="22" t="s">
        <v>19</v>
      </c>
      <c r="G56" s="22">
        <v>104370.401</v>
      </c>
      <c r="H56" s="22">
        <v>615316.746</v>
      </c>
      <c r="I56" s="22">
        <v>2690819.776</v>
      </c>
      <c r="J56" s="22">
        <v>271722.806</v>
      </c>
      <c r="K56" s="22">
        <v>98569.839</v>
      </c>
      <c r="L56" s="22">
        <v>1609009.447</v>
      </c>
      <c r="M56" s="22">
        <v>1979302.092</v>
      </c>
      <c r="N56" s="22">
        <v>4670121.868</v>
      </c>
    </row>
    <row r="57" spans="1:14" ht="12.75">
      <c r="A57">
        <v>1997</v>
      </c>
      <c r="B57">
        <v>2</v>
      </c>
      <c r="C57" s="22">
        <v>378955.712</v>
      </c>
      <c r="D57" s="22">
        <v>1227124.961</v>
      </c>
      <c r="E57" s="22">
        <v>70027.6489999999</v>
      </c>
      <c r="F57" s="22" t="s">
        <v>19</v>
      </c>
      <c r="G57" s="22">
        <v>87024.8039999999</v>
      </c>
      <c r="H57" s="22">
        <v>543032.399999999</v>
      </c>
      <c r="I57" s="22">
        <v>2306165.526</v>
      </c>
      <c r="J57" s="22">
        <v>237103.201</v>
      </c>
      <c r="K57" s="22">
        <v>88434.3590000001</v>
      </c>
      <c r="L57" s="22">
        <v>1424459.234</v>
      </c>
      <c r="M57" s="22">
        <v>1749996.794</v>
      </c>
      <c r="N57" s="22">
        <v>4056162.32</v>
      </c>
    </row>
    <row r="58" spans="1:14" ht="12.75">
      <c r="A58">
        <v>1997</v>
      </c>
      <c r="B58">
        <v>3</v>
      </c>
      <c r="C58" s="22">
        <v>378614.053</v>
      </c>
      <c r="D58" s="22">
        <v>1267548.313</v>
      </c>
      <c r="E58" s="22">
        <v>71500.825</v>
      </c>
      <c r="F58" s="22" t="s">
        <v>19</v>
      </c>
      <c r="G58" s="22">
        <v>88449.7599999999</v>
      </c>
      <c r="H58" s="22">
        <v>582796.223</v>
      </c>
      <c r="I58" s="22">
        <v>2388909.174</v>
      </c>
      <c r="J58" s="22">
        <v>252942.746</v>
      </c>
      <c r="K58" s="22">
        <v>97207.2050000001</v>
      </c>
      <c r="L58" s="22">
        <v>1405338.313</v>
      </c>
      <c r="M58" s="22">
        <v>1755488.264</v>
      </c>
      <c r="N58" s="22">
        <v>4144397.438</v>
      </c>
    </row>
    <row r="59" spans="1:14" ht="12.75">
      <c r="A59">
        <v>1997</v>
      </c>
      <c r="B59">
        <v>4</v>
      </c>
      <c r="C59" s="22">
        <v>344646.687</v>
      </c>
      <c r="D59" s="22">
        <v>1149465.146</v>
      </c>
      <c r="E59" s="22">
        <v>74969.1859999999</v>
      </c>
      <c r="F59" s="22" t="s">
        <v>19</v>
      </c>
      <c r="G59" s="22">
        <v>79194.3229999999</v>
      </c>
      <c r="H59" s="22">
        <v>563444.904000001</v>
      </c>
      <c r="I59" s="22">
        <v>2211720.246</v>
      </c>
      <c r="J59" s="22">
        <v>234643.83</v>
      </c>
      <c r="K59" s="22">
        <v>92610.093</v>
      </c>
      <c r="L59" s="22">
        <v>1345275.097</v>
      </c>
      <c r="M59" s="22">
        <v>1672529.02</v>
      </c>
      <c r="N59" s="22">
        <v>3884249.266</v>
      </c>
    </row>
    <row r="60" spans="1:14" ht="12.75">
      <c r="A60">
        <v>1997</v>
      </c>
      <c r="B60">
        <v>5</v>
      </c>
      <c r="C60" s="22">
        <v>328063.529</v>
      </c>
      <c r="D60" s="22">
        <v>1149282.819</v>
      </c>
      <c r="E60" s="22">
        <v>73004.578</v>
      </c>
      <c r="F60" s="22" t="s">
        <v>19</v>
      </c>
      <c r="G60" s="22">
        <v>68699.661</v>
      </c>
      <c r="H60" s="22">
        <v>562268.028</v>
      </c>
      <c r="I60" s="22">
        <v>2181318.615</v>
      </c>
      <c r="J60" s="22">
        <v>277955.464</v>
      </c>
      <c r="K60" s="22">
        <v>93191.5530000001</v>
      </c>
      <c r="L60" s="22">
        <v>1408747.553</v>
      </c>
      <c r="M60" s="22">
        <v>1779894.57</v>
      </c>
      <c r="N60" s="22">
        <v>3961213.185</v>
      </c>
    </row>
    <row r="61" spans="1:14" ht="12.75">
      <c r="A61">
        <v>1997</v>
      </c>
      <c r="B61">
        <v>6</v>
      </c>
      <c r="C61" s="22">
        <v>318383.575</v>
      </c>
      <c r="D61" s="22">
        <v>1116815.311</v>
      </c>
      <c r="E61" s="22">
        <v>77377.3719999999</v>
      </c>
      <c r="F61" s="22" t="s">
        <v>19</v>
      </c>
      <c r="G61" s="22">
        <v>66481.438</v>
      </c>
      <c r="H61" s="22">
        <v>546344.528000001</v>
      </c>
      <c r="I61" s="22">
        <v>2125402.224</v>
      </c>
      <c r="J61" s="22">
        <v>345165.697</v>
      </c>
      <c r="K61" s="22">
        <v>90262.183</v>
      </c>
      <c r="L61" s="22">
        <v>1460111.108</v>
      </c>
      <c r="M61" s="22">
        <v>1895538.988</v>
      </c>
      <c r="N61" s="22">
        <v>4020941.212</v>
      </c>
    </row>
    <row r="62" spans="1:14" ht="12.75">
      <c r="A62">
        <v>1997</v>
      </c>
      <c r="B62">
        <v>7</v>
      </c>
      <c r="C62" s="22">
        <v>365034.756</v>
      </c>
      <c r="D62" s="22">
        <v>1238188.827</v>
      </c>
      <c r="E62" s="22">
        <v>92201.1479999999</v>
      </c>
      <c r="F62" s="22" t="s">
        <v>19</v>
      </c>
      <c r="G62" s="22">
        <v>68729.344</v>
      </c>
      <c r="H62" s="22">
        <v>583637.117999999</v>
      </c>
      <c r="I62" s="22">
        <v>2347791.193</v>
      </c>
      <c r="J62" s="22">
        <v>400886.192</v>
      </c>
      <c r="K62" s="22">
        <v>100098.302</v>
      </c>
      <c r="L62" s="22">
        <v>1611061.7</v>
      </c>
      <c r="M62" s="22">
        <v>2112046.194</v>
      </c>
      <c r="N62" s="22">
        <v>4459837.387</v>
      </c>
    </row>
    <row r="63" spans="1:14" ht="12.75">
      <c r="A63">
        <v>1997</v>
      </c>
      <c r="B63">
        <v>8</v>
      </c>
      <c r="C63" s="22">
        <v>394279.783</v>
      </c>
      <c r="D63" s="22">
        <v>1286045.116</v>
      </c>
      <c r="E63" s="22">
        <v>90748.953</v>
      </c>
      <c r="F63" s="22" t="s">
        <v>19</v>
      </c>
      <c r="G63" s="22">
        <v>70320.4610000001</v>
      </c>
      <c r="H63" s="22">
        <v>574812.307</v>
      </c>
      <c r="I63" s="22">
        <v>2416206.62</v>
      </c>
      <c r="J63" s="22">
        <v>291865.522999999</v>
      </c>
      <c r="K63" s="22">
        <v>99982.9540000001</v>
      </c>
      <c r="L63" s="22">
        <v>1661561.122</v>
      </c>
      <c r="M63" s="22">
        <v>2053409.599</v>
      </c>
      <c r="N63" s="22">
        <v>4469616.219</v>
      </c>
    </row>
    <row r="64" spans="1:14" ht="12.75">
      <c r="A64">
        <v>1997</v>
      </c>
      <c r="B64">
        <v>9</v>
      </c>
      <c r="C64" s="22">
        <v>334611.687</v>
      </c>
      <c r="D64" s="22">
        <v>1175788.804</v>
      </c>
      <c r="E64" s="22">
        <v>78347.8219999999</v>
      </c>
      <c r="F64" s="22" t="s">
        <v>19</v>
      </c>
      <c r="G64" s="22">
        <v>67170.768</v>
      </c>
      <c r="H64" s="22">
        <v>546606.045</v>
      </c>
      <c r="I64" s="22">
        <v>2202525.126</v>
      </c>
      <c r="J64" s="22">
        <v>268795.419</v>
      </c>
      <c r="K64" s="22">
        <v>112099.517</v>
      </c>
      <c r="L64" s="22">
        <v>1471228.081</v>
      </c>
      <c r="M64" s="22">
        <v>1852123.017</v>
      </c>
      <c r="N64" s="22">
        <v>4054648.143</v>
      </c>
    </row>
    <row r="65" spans="1:14" ht="12.75">
      <c r="A65">
        <v>1997</v>
      </c>
      <c r="B65">
        <v>10</v>
      </c>
      <c r="C65" s="22">
        <v>378610.87</v>
      </c>
      <c r="D65" s="22">
        <v>1274419.52</v>
      </c>
      <c r="E65" s="22">
        <v>70586.6879999999</v>
      </c>
      <c r="F65" s="22" t="s">
        <v>19</v>
      </c>
      <c r="G65" s="22">
        <v>74684.386</v>
      </c>
      <c r="H65" s="22">
        <v>581455.285</v>
      </c>
      <c r="I65" s="22">
        <v>2379756.749</v>
      </c>
      <c r="J65" s="22">
        <v>237109.071</v>
      </c>
      <c r="K65" s="22">
        <v>111656.188</v>
      </c>
      <c r="L65" s="22">
        <v>1513076.66</v>
      </c>
      <c r="M65" s="22">
        <v>1861841.919</v>
      </c>
      <c r="N65" s="22">
        <v>4241598.668</v>
      </c>
    </row>
    <row r="66" spans="1:14" ht="12.75">
      <c r="A66">
        <v>1997</v>
      </c>
      <c r="B66">
        <v>11</v>
      </c>
      <c r="C66" s="22">
        <v>382015.205</v>
      </c>
      <c r="D66" s="22">
        <v>1281830.776</v>
      </c>
      <c r="E66" s="22">
        <v>75725.157</v>
      </c>
      <c r="F66" s="22" t="s">
        <v>19</v>
      </c>
      <c r="G66" s="22">
        <v>80523.088</v>
      </c>
      <c r="H66" s="22">
        <v>596488.264999999</v>
      </c>
      <c r="I66" s="22">
        <v>2416582.491</v>
      </c>
      <c r="J66" s="22">
        <v>237675.133</v>
      </c>
      <c r="K66" s="22">
        <v>98884.698</v>
      </c>
      <c r="L66" s="22">
        <v>1511954.305</v>
      </c>
      <c r="M66" s="22">
        <v>1848514.136</v>
      </c>
      <c r="N66" s="22">
        <v>4265096.627</v>
      </c>
    </row>
    <row r="67" spans="1:14" ht="12.75">
      <c r="A67">
        <v>1997</v>
      </c>
      <c r="B67">
        <v>12</v>
      </c>
      <c r="C67" s="22">
        <v>429749.758</v>
      </c>
      <c r="D67" s="22">
        <v>1389349.049</v>
      </c>
      <c r="E67" s="22">
        <v>90514.1730000001</v>
      </c>
      <c r="F67" s="22" t="s">
        <v>19</v>
      </c>
      <c r="G67" s="22">
        <v>92476.124</v>
      </c>
      <c r="H67" s="22">
        <v>636916.053000001</v>
      </c>
      <c r="I67" s="22">
        <v>2639005.157</v>
      </c>
      <c r="J67" s="22">
        <v>263617.203</v>
      </c>
      <c r="K67" s="22">
        <v>95542.181</v>
      </c>
      <c r="L67" s="22">
        <v>1686689.628</v>
      </c>
      <c r="M67" s="22">
        <v>2045849.012</v>
      </c>
      <c r="N67" s="22">
        <v>4684854.169</v>
      </c>
    </row>
    <row r="68" spans="1:14" ht="12.75">
      <c r="A68">
        <v>1998</v>
      </c>
      <c r="B68">
        <v>1</v>
      </c>
      <c r="C68" s="22">
        <v>423170.212</v>
      </c>
      <c r="D68" s="22">
        <v>1429671.158</v>
      </c>
      <c r="E68" s="22">
        <v>82309.943</v>
      </c>
      <c r="F68" s="22" t="s">
        <v>19</v>
      </c>
      <c r="G68" s="22">
        <v>97927.13</v>
      </c>
      <c r="H68" s="22">
        <v>606433.889000001</v>
      </c>
      <c r="I68" s="22">
        <v>2639512.332</v>
      </c>
      <c r="J68" s="22">
        <v>256923.143</v>
      </c>
      <c r="K68" s="22">
        <v>97324.633</v>
      </c>
      <c r="L68" s="22">
        <v>1642481.283</v>
      </c>
      <c r="M68" s="22">
        <v>1996729.059</v>
      </c>
      <c r="N68" s="22">
        <v>4636241.391</v>
      </c>
    </row>
    <row r="69" spans="1:14" ht="12.75">
      <c r="A69">
        <v>1998</v>
      </c>
      <c r="B69">
        <v>2</v>
      </c>
      <c r="C69" s="22">
        <v>343591.968</v>
      </c>
      <c r="D69" s="22">
        <v>1262203.163</v>
      </c>
      <c r="E69" s="22">
        <v>76900.797</v>
      </c>
      <c r="F69" s="22" t="s">
        <v>19</v>
      </c>
      <c r="G69" s="22">
        <v>80708.2969999999</v>
      </c>
      <c r="H69" s="22">
        <v>543303.318</v>
      </c>
      <c r="I69" s="22">
        <v>2306707.543</v>
      </c>
      <c r="J69" s="22">
        <v>220098.541</v>
      </c>
      <c r="K69" s="22">
        <v>93989.12</v>
      </c>
      <c r="L69" s="22">
        <v>1484046.42</v>
      </c>
      <c r="M69" s="22">
        <v>1798134.081</v>
      </c>
      <c r="N69" s="22">
        <v>4104841.624</v>
      </c>
    </row>
    <row r="70" spans="1:14" ht="12.75">
      <c r="A70">
        <v>1998</v>
      </c>
      <c r="B70">
        <v>3</v>
      </c>
      <c r="C70" s="22">
        <v>352276.764</v>
      </c>
      <c r="D70" s="22">
        <v>1340709.445</v>
      </c>
      <c r="E70" s="22">
        <v>77819.0019999999</v>
      </c>
      <c r="F70" s="22" t="s">
        <v>19</v>
      </c>
      <c r="G70" s="22">
        <v>86475.8129999999</v>
      </c>
      <c r="H70" s="22">
        <v>573352.63</v>
      </c>
      <c r="I70" s="22">
        <v>2430633.654</v>
      </c>
      <c r="J70" s="22">
        <v>255014.846</v>
      </c>
      <c r="K70" s="22">
        <v>101737.978</v>
      </c>
      <c r="L70" s="22">
        <v>1498389.888</v>
      </c>
      <c r="M70" s="22">
        <v>1855142.712</v>
      </c>
      <c r="N70" s="22">
        <v>4285776.366</v>
      </c>
    </row>
    <row r="71" spans="1:14" ht="12.75">
      <c r="A71">
        <v>1998</v>
      </c>
      <c r="B71">
        <v>4</v>
      </c>
      <c r="C71" s="22">
        <v>325160.214</v>
      </c>
      <c r="D71" s="22">
        <v>1223003.65</v>
      </c>
      <c r="E71" s="22">
        <v>76929.8819999999</v>
      </c>
      <c r="F71" s="22" t="s">
        <v>19</v>
      </c>
      <c r="G71" s="22">
        <v>71791.192</v>
      </c>
      <c r="H71" s="22">
        <v>525472.647</v>
      </c>
      <c r="I71" s="22">
        <v>2222357.585</v>
      </c>
      <c r="J71" s="22">
        <v>228485.284</v>
      </c>
      <c r="K71" s="22">
        <v>98396.141</v>
      </c>
      <c r="L71" s="22">
        <v>1386721.201</v>
      </c>
      <c r="M71" s="22">
        <v>1713602.625</v>
      </c>
      <c r="N71" s="22">
        <v>3935960.21</v>
      </c>
    </row>
    <row r="72" spans="1:14" ht="12.75">
      <c r="A72">
        <v>1998</v>
      </c>
      <c r="B72">
        <v>5</v>
      </c>
      <c r="C72" s="22">
        <v>317556.214</v>
      </c>
      <c r="D72" s="22">
        <v>1201999.684</v>
      </c>
      <c r="E72" s="22">
        <v>75259.077</v>
      </c>
      <c r="F72" s="22" t="s">
        <v>19</v>
      </c>
      <c r="G72" s="22">
        <v>69658.0379999999</v>
      </c>
      <c r="H72" s="22">
        <v>516577.58</v>
      </c>
      <c r="I72" s="22">
        <v>2181050.593</v>
      </c>
      <c r="J72" s="22">
        <v>253929.202</v>
      </c>
      <c r="K72" s="22">
        <v>102288.468</v>
      </c>
      <c r="L72" s="22">
        <v>1407235.719</v>
      </c>
      <c r="M72" s="22">
        <v>1763453.389</v>
      </c>
      <c r="N72" s="22">
        <v>3944503.982</v>
      </c>
    </row>
    <row r="73" spans="1:14" ht="12.75">
      <c r="A73">
        <v>1998</v>
      </c>
      <c r="B73">
        <v>6</v>
      </c>
      <c r="C73" s="22">
        <v>335223.102</v>
      </c>
      <c r="D73" s="22">
        <v>1147488.01</v>
      </c>
      <c r="E73" s="22">
        <v>77538.463</v>
      </c>
      <c r="F73" s="22" t="s">
        <v>19</v>
      </c>
      <c r="G73" s="22">
        <v>67285.317</v>
      </c>
      <c r="H73" s="22">
        <v>515939.958000001</v>
      </c>
      <c r="I73" s="22">
        <v>2143474.85</v>
      </c>
      <c r="J73" s="22">
        <v>287185.457</v>
      </c>
      <c r="K73" s="22">
        <v>97619.341</v>
      </c>
      <c r="L73" s="22">
        <v>1435797.601</v>
      </c>
      <c r="M73" s="22">
        <v>1820602.399</v>
      </c>
      <c r="N73" s="22">
        <v>3964077.249</v>
      </c>
    </row>
    <row r="74" spans="1:14" ht="12.75">
      <c r="A74">
        <v>1998</v>
      </c>
      <c r="B74">
        <v>7</v>
      </c>
      <c r="C74" s="22">
        <v>408773.027</v>
      </c>
      <c r="D74" s="22">
        <v>1285636.737</v>
      </c>
      <c r="E74" s="22">
        <v>99894.073</v>
      </c>
      <c r="F74" s="22" t="s">
        <v>19</v>
      </c>
      <c r="G74" s="22">
        <v>71929.93</v>
      </c>
      <c r="H74" s="22">
        <v>563271.525</v>
      </c>
      <c r="I74" s="22">
        <v>2429505.292</v>
      </c>
      <c r="J74" s="22">
        <v>425826.593</v>
      </c>
      <c r="K74" s="22">
        <v>99856.841</v>
      </c>
      <c r="L74" s="22">
        <v>1763533.53</v>
      </c>
      <c r="M74" s="22">
        <v>2289216.964</v>
      </c>
      <c r="N74" s="22">
        <v>4718722.256</v>
      </c>
    </row>
    <row r="75" spans="1:14" ht="12.75">
      <c r="A75">
        <v>1998</v>
      </c>
      <c r="B75">
        <v>8</v>
      </c>
      <c r="C75" s="22">
        <v>398671.335</v>
      </c>
      <c r="D75" s="22">
        <v>1271279.782</v>
      </c>
      <c r="E75" s="22">
        <v>93990.0080000001</v>
      </c>
      <c r="F75" s="22" t="s">
        <v>19</v>
      </c>
      <c r="G75" s="22">
        <v>73085.9629999999</v>
      </c>
      <c r="H75" s="22">
        <v>559774.141</v>
      </c>
      <c r="I75" s="22">
        <v>2396801.229</v>
      </c>
      <c r="J75" s="22">
        <v>333543.268</v>
      </c>
      <c r="K75" s="22">
        <v>95864.099</v>
      </c>
      <c r="L75" s="22">
        <v>1735688.046</v>
      </c>
      <c r="M75" s="22">
        <v>2165095.413</v>
      </c>
      <c r="N75" s="22">
        <v>4561896.642</v>
      </c>
    </row>
    <row r="76" spans="1:14" ht="12.75">
      <c r="A76">
        <v>1998</v>
      </c>
      <c r="B76">
        <v>9</v>
      </c>
      <c r="C76" s="22">
        <v>368926.885</v>
      </c>
      <c r="D76" s="22">
        <v>1198427.682</v>
      </c>
      <c r="E76" s="22">
        <v>77568.922</v>
      </c>
      <c r="F76" s="22" t="s">
        <v>19</v>
      </c>
      <c r="G76" s="22">
        <v>67475.26</v>
      </c>
      <c r="H76" s="22">
        <v>540195.263</v>
      </c>
      <c r="I76" s="22">
        <v>2252594.012</v>
      </c>
      <c r="J76" s="22">
        <v>269973.767</v>
      </c>
      <c r="K76" s="22">
        <v>95224.0390000001</v>
      </c>
      <c r="L76" s="22">
        <v>1490895.815</v>
      </c>
      <c r="M76" s="22">
        <v>1856093.621</v>
      </c>
      <c r="N76" s="22">
        <v>4108687.633</v>
      </c>
    </row>
    <row r="77" spans="1:14" ht="12.75">
      <c r="A77">
        <v>1998</v>
      </c>
      <c r="B77">
        <v>10</v>
      </c>
      <c r="C77" s="22">
        <v>376927.869</v>
      </c>
      <c r="D77" s="22">
        <v>1272247.061</v>
      </c>
      <c r="E77" s="22">
        <v>65828.9299999999</v>
      </c>
      <c r="F77" s="22" t="s">
        <v>19</v>
      </c>
      <c r="G77" s="22">
        <v>75740.233</v>
      </c>
      <c r="H77" s="22">
        <v>564608.288</v>
      </c>
      <c r="I77" s="22">
        <v>2355352.381</v>
      </c>
      <c r="J77" s="22">
        <v>255232.257</v>
      </c>
      <c r="K77" s="22">
        <v>111931.928</v>
      </c>
      <c r="L77" s="22">
        <v>1441498.2</v>
      </c>
      <c r="M77" s="22">
        <v>1808662.385</v>
      </c>
      <c r="N77" s="22">
        <v>4164014.766</v>
      </c>
    </row>
    <row r="78" spans="1:14" ht="12.75">
      <c r="A78">
        <v>1998</v>
      </c>
      <c r="B78">
        <v>11</v>
      </c>
      <c r="C78" s="22">
        <v>369728.712</v>
      </c>
      <c r="D78" s="22">
        <v>1294147.188</v>
      </c>
      <c r="E78" s="22">
        <v>80868.8310000001</v>
      </c>
      <c r="F78" s="22" t="s">
        <v>19</v>
      </c>
      <c r="G78" s="22">
        <v>14184.748</v>
      </c>
      <c r="H78" s="22">
        <v>558521.432</v>
      </c>
      <c r="I78" s="22">
        <v>2317450.911</v>
      </c>
      <c r="J78" s="22">
        <v>246067.685</v>
      </c>
      <c r="K78" s="22">
        <v>110477.834</v>
      </c>
      <c r="L78" s="22">
        <v>1549262.055</v>
      </c>
      <c r="M78" s="22">
        <v>1905807.574</v>
      </c>
      <c r="N78" s="22">
        <v>4223258.485</v>
      </c>
    </row>
    <row r="79" spans="1:14" ht="12.75">
      <c r="A79">
        <v>1998</v>
      </c>
      <c r="B79">
        <v>12</v>
      </c>
      <c r="C79" s="22">
        <v>437416.316</v>
      </c>
      <c r="D79" s="22">
        <v>1529968.911</v>
      </c>
      <c r="E79" s="22">
        <v>94879.604</v>
      </c>
      <c r="F79" s="22" t="s">
        <v>19</v>
      </c>
      <c r="G79" s="22" t="s">
        <v>19</v>
      </c>
      <c r="H79" s="22">
        <v>587079.262</v>
      </c>
      <c r="I79" s="22">
        <v>2649344.093</v>
      </c>
      <c r="J79" s="22">
        <v>271550.82</v>
      </c>
      <c r="K79" s="22">
        <v>116172.041</v>
      </c>
      <c r="L79" s="22">
        <v>1710012.599</v>
      </c>
      <c r="M79" s="22">
        <v>2097735.46</v>
      </c>
      <c r="N79" s="22">
        <v>4747079.553</v>
      </c>
    </row>
    <row r="80" spans="1:14" ht="12.75">
      <c r="A80">
        <v>1999</v>
      </c>
      <c r="B80">
        <v>1</v>
      </c>
      <c r="C80" s="22">
        <v>416926.266</v>
      </c>
      <c r="D80" s="22">
        <v>1428398.166</v>
      </c>
      <c r="E80" s="22">
        <v>85934.2430000001</v>
      </c>
      <c r="F80" s="22" t="s">
        <v>19</v>
      </c>
      <c r="G80" s="22" t="s">
        <v>19</v>
      </c>
      <c r="H80" s="22">
        <v>545579.180000001</v>
      </c>
      <c r="I80" s="22">
        <v>2476837.855</v>
      </c>
      <c r="J80" s="22">
        <v>243950.641</v>
      </c>
      <c r="K80" s="22">
        <v>118295.288</v>
      </c>
      <c r="L80" s="22">
        <v>1645669.932</v>
      </c>
      <c r="M80" s="22">
        <v>2007915.861</v>
      </c>
      <c r="N80" s="22">
        <v>4484753.716</v>
      </c>
    </row>
    <row r="81" spans="1:14" ht="12.75">
      <c r="A81">
        <v>1999</v>
      </c>
      <c r="B81">
        <v>2</v>
      </c>
      <c r="C81" s="22">
        <v>359809.857</v>
      </c>
      <c r="D81" s="22">
        <v>1295537.774</v>
      </c>
      <c r="E81" s="22">
        <v>79258.699</v>
      </c>
      <c r="F81" s="22" t="s">
        <v>19</v>
      </c>
      <c r="G81" s="22" t="s">
        <v>19</v>
      </c>
      <c r="H81" s="22">
        <v>481093.975</v>
      </c>
      <c r="I81" s="22">
        <v>2215700.305</v>
      </c>
      <c r="J81" s="22">
        <v>239191.18</v>
      </c>
      <c r="K81" s="22">
        <v>100344.42</v>
      </c>
      <c r="L81" s="22">
        <v>1484023.089</v>
      </c>
      <c r="M81" s="22">
        <v>1823558.689</v>
      </c>
      <c r="N81" s="22">
        <v>4039258.994</v>
      </c>
    </row>
    <row r="82" spans="1:14" ht="12.75">
      <c r="A82">
        <v>1999</v>
      </c>
      <c r="B82">
        <v>3</v>
      </c>
      <c r="C82" s="22">
        <v>365358.233</v>
      </c>
      <c r="D82" s="22">
        <v>1344834.683</v>
      </c>
      <c r="E82" s="22">
        <v>84003.9429999999</v>
      </c>
      <c r="F82" s="22" t="s">
        <v>19</v>
      </c>
      <c r="G82" s="22" t="s">
        <v>19</v>
      </c>
      <c r="H82" s="22">
        <v>525847.035</v>
      </c>
      <c r="I82" s="22">
        <v>2320043.894</v>
      </c>
      <c r="J82" s="22">
        <v>253873.651</v>
      </c>
      <c r="K82" s="22">
        <v>104250.012</v>
      </c>
      <c r="L82" s="22">
        <v>1508199.928</v>
      </c>
      <c r="M82" s="22">
        <v>1866323.591</v>
      </c>
      <c r="N82" s="22">
        <v>4186367.485</v>
      </c>
    </row>
    <row r="83" spans="1:14" ht="12.75">
      <c r="A83">
        <v>1999</v>
      </c>
      <c r="B83">
        <v>4</v>
      </c>
      <c r="C83" s="22">
        <v>340308.376</v>
      </c>
      <c r="D83" s="22">
        <v>1209729.608</v>
      </c>
      <c r="E83" s="22">
        <v>90820.8379999999</v>
      </c>
      <c r="F83" s="22" t="s">
        <v>19</v>
      </c>
      <c r="G83" s="22" t="s">
        <v>19</v>
      </c>
      <c r="H83" s="22">
        <v>465957.051000001</v>
      </c>
      <c r="I83" s="22">
        <v>2106815.873</v>
      </c>
      <c r="J83" s="22">
        <v>237888.465</v>
      </c>
      <c r="K83" s="22">
        <v>95047.06</v>
      </c>
      <c r="L83" s="22">
        <v>1421580.202</v>
      </c>
      <c r="M83" s="22">
        <v>1754515.726</v>
      </c>
      <c r="N83" s="22">
        <v>3861331.599</v>
      </c>
    </row>
    <row r="84" spans="1:14" ht="12.75">
      <c r="A84">
        <v>1999</v>
      </c>
      <c r="B84">
        <v>5</v>
      </c>
      <c r="C84" s="22">
        <v>347276.301</v>
      </c>
      <c r="D84" s="22">
        <v>1189137.109</v>
      </c>
      <c r="E84" s="22">
        <v>100214.938</v>
      </c>
      <c r="F84" s="22" t="s">
        <v>19</v>
      </c>
      <c r="G84" s="22" t="s">
        <v>19</v>
      </c>
      <c r="H84" s="22">
        <v>513871.906</v>
      </c>
      <c r="I84" s="22">
        <v>2150500.254</v>
      </c>
      <c r="J84" s="22">
        <v>247256.375</v>
      </c>
      <c r="K84" s="22">
        <v>88889.214</v>
      </c>
      <c r="L84" s="22">
        <v>1483819.499</v>
      </c>
      <c r="M84" s="22">
        <v>1819965.088</v>
      </c>
      <c r="N84" s="22">
        <v>3970465.342</v>
      </c>
    </row>
    <row r="85" spans="1:14" ht="12.75">
      <c r="A85">
        <v>1999</v>
      </c>
      <c r="B85">
        <v>6</v>
      </c>
      <c r="C85" s="22">
        <v>347303.156</v>
      </c>
      <c r="D85" s="22">
        <v>1174837.382</v>
      </c>
      <c r="E85" s="22">
        <v>95791.7200000001</v>
      </c>
      <c r="F85" s="22" t="s">
        <v>19</v>
      </c>
      <c r="G85" s="22" t="s">
        <v>19</v>
      </c>
      <c r="H85" s="22">
        <v>492244.704</v>
      </c>
      <c r="I85" s="22">
        <v>2110176.962</v>
      </c>
      <c r="J85" s="22">
        <v>318188.687</v>
      </c>
      <c r="K85" s="22">
        <v>93315.466</v>
      </c>
      <c r="L85" s="22">
        <v>1577226.22</v>
      </c>
      <c r="M85" s="22">
        <v>1988730.373</v>
      </c>
      <c r="N85" s="22">
        <v>4098907.33500001</v>
      </c>
    </row>
    <row r="86" spans="1:14" ht="12.75">
      <c r="A86">
        <v>1999</v>
      </c>
      <c r="B86">
        <v>7</v>
      </c>
      <c r="C86" s="22">
        <v>414530.456</v>
      </c>
      <c r="D86" s="22">
        <v>1232488.551</v>
      </c>
      <c r="E86" s="22">
        <v>130900.974</v>
      </c>
      <c r="F86" s="22" t="s">
        <v>19</v>
      </c>
      <c r="G86" s="22" t="s">
        <v>19</v>
      </c>
      <c r="H86" s="22">
        <v>526844.881</v>
      </c>
      <c r="I86" s="22">
        <v>2304764.862</v>
      </c>
      <c r="J86" s="22">
        <v>454287.244</v>
      </c>
      <c r="K86" s="22">
        <v>99354.8690000002</v>
      </c>
      <c r="L86" s="22">
        <v>1801716.922</v>
      </c>
      <c r="M86" s="22">
        <v>2355359.035</v>
      </c>
      <c r="N86" s="22">
        <v>4660123.897</v>
      </c>
    </row>
    <row r="87" spans="1:14" ht="12.75">
      <c r="A87">
        <v>1999</v>
      </c>
      <c r="B87">
        <v>8</v>
      </c>
      <c r="C87" s="22">
        <v>416329.394</v>
      </c>
      <c r="D87" s="22">
        <v>1257958.139</v>
      </c>
      <c r="E87" s="22">
        <v>112896.084</v>
      </c>
      <c r="F87" s="22" t="s">
        <v>19</v>
      </c>
      <c r="G87" s="22" t="s">
        <v>19</v>
      </c>
      <c r="H87" s="22">
        <v>506281.537</v>
      </c>
      <c r="I87" s="22">
        <v>2293465.154</v>
      </c>
      <c r="J87" s="22">
        <v>312952.507</v>
      </c>
      <c r="K87" s="22">
        <v>95235.2080000001</v>
      </c>
      <c r="L87" s="22">
        <v>1803894.347</v>
      </c>
      <c r="M87" s="22">
        <v>2212082.062</v>
      </c>
      <c r="N87" s="22">
        <v>4505547.216</v>
      </c>
    </row>
    <row r="88" spans="1:14" ht="12.75">
      <c r="A88">
        <v>1999</v>
      </c>
      <c r="B88">
        <v>9</v>
      </c>
      <c r="C88" s="22">
        <v>379854.034</v>
      </c>
      <c r="D88" s="22">
        <v>1194169.32</v>
      </c>
      <c r="E88" s="22">
        <v>95633.3239999998</v>
      </c>
      <c r="F88" s="22" t="s">
        <v>19</v>
      </c>
      <c r="G88" s="22" t="s">
        <v>19</v>
      </c>
      <c r="H88" s="22">
        <v>502402.64</v>
      </c>
      <c r="I88" s="22">
        <v>2172059.318</v>
      </c>
      <c r="J88" s="22">
        <v>257284.618</v>
      </c>
      <c r="K88" s="22">
        <v>89597.788</v>
      </c>
      <c r="L88" s="22">
        <v>1507831.54</v>
      </c>
      <c r="M88" s="22">
        <v>1854713.946</v>
      </c>
      <c r="N88" s="22">
        <v>4026773.264</v>
      </c>
    </row>
    <row r="89" spans="1:14" ht="12.75">
      <c r="A89">
        <v>1999</v>
      </c>
      <c r="B89">
        <v>10</v>
      </c>
      <c r="C89" s="22">
        <v>408258.829</v>
      </c>
      <c r="D89" s="22">
        <v>1207736.578</v>
      </c>
      <c r="E89" s="22">
        <v>83810.3860000001</v>
      </c>
      <c r="F89" s="22" t="s">
        <v>19</v>
      </c>
      <c r="G89" s="22" t="s">
        <v>19</v>
      </c>
      <c r="H89" s="22">
        <v>532629.798</v>
      </c>
      <c r="I89" s="22">
        <v>2232435.591</v>
      </c>
      <c r="J89" s="22">
        <v>257547.568</v>
      </c>
      <c r="K89" s="22">
        <v>101067.539</v>
      </c>
      <c r="L89" s="22">
        <v>1521012.988</v>
      </c>
      <c r="M89" s="22">
        <v>1879628.095</v>
      </c>
      <c r="N89" s="22">
        <v>4112063.686</v>
      </c>
    </row>
    <row r="90" spans="1:14" ht="12.75">
      <c r="A90">
        <v>1999</v>
      </c>
      <c r="B90">
        <v>11</v>
      </c>
      <c r="C90" s="22">
        <v>381591.205</v>
      </c>
      <c r="D90" s="22">
        <v>1243010.443</v>
      </c>
      <c r="E90" s="22">
        <v>89395.914</v>
      </c>
      <c r="F90" s="22" t="s">
        <v>19</v>
      </c>
      <c r="G90" s="22" t="s">
        <v>19</v>
      </c>
      <c r="H90" s="22">
        <v>531060.575</v>
      </c>
      <c r="I90" s="22">
        <v>2245058.137</v>
      </c>
      <c r="J90" s="22">
        <v>240877.731</v>
      </c>
      <c r="K90" s="22">
        <v>98279.7700000001</v>
      </c>
      <c r="L90" s="22">
        <v>1603842.31</v>
      </c>
      <c r="M90" s="22">
        <v>1942999.811</v>
      </c>
      <c r="N90" s="22">
        <v>4188057.948</v>
      </c>
    </row>
    <row r="91" spans="1:14" ht="12.75">
      <c r="A91">
        <v>1999</v>
      </c>
      <c r="B91">
        <v>12</v>
      </c>
      <c r="C91" s="22">
        <v>430374.772</v>
      </c>
      <c r="D91" s="22">
        <v>1446280.691</v>
      </c>
      <c r="E91" s="22">
        <v>107184.331</v>
      </c>
      <c r="F91" s="22" t="s">
        <v>19</v>
      </c>
      <c r="G91" s="22" t="s">
        <v>19</v>
      </c>
      <c r="H91" s="22">
        <v>565818.49</v>
      </c>
      <c r="I91" s="22">
        <v>2549658.284</v>
      </c>
      <c r="J91" s="22">
        <v>265151.614</v>
      </c>
      <c r="K91" s="22">
        <v>104615.995</v>
      </c>
      <c r="L91" s="22">
        <v>1744308.422</v>
      </c>
      <c r="M91" s="22">
        <v>2114076.031</v>
      </c>
      <c r="N91" s="22">
        <v>4663734.31499999</v>
      </c>
    </row>
    <row r="92" spans="1:14" ht="12.75">
      <c r="A92">
        <v>2000</v>
      </c>
      <c r="B92">
        <v>1</v>
      </c>
      <c r="C92" s="22">
        <v>430133.039</v>
      </c>
      <c r="D92" s="22">
        <v>1505708.719</v>
      </c>
      <c r="E92" s="22">
        <v>89776.5560000001</v>
      </c>
      <c r="F92" s="22" t="s">
        <v>19</v>
      </c>
      <c r="G92" s="22" t="s">
        <v>19</v>
      </c>
      <c r="H92" s="22">
        <v>528179.626</v>
      </c>
      <c r="I92" s="22">
        <v>2553797.94</v>
      </c>
      <c r="J92" s="22">
        <v>260069.575</v>
      </c>
      <c r="K92" s="22">
        <v>104164.486</v>
      </c>
      <c r="L92" s="22">
        <v>1714065.383</v>
      </c>
      <c r="M92" s="22">
        <v>2078299.444</v>
      </c>
      <c r="N92" s="22">
        <v>4632097.384</v>
      </c>
    </row>
    <row r="93" spans="1:14" ht="12.75">
      <c r="A93">
        <v>2000</v>
      </c>
      <c r="B93">
        <v>2</v>
      </c>
      <c r="C93" s="22">
        <v>375636.209</v>
      </c>
      <c r="D93" s="22">
        <v>1321911.832</v>
      </c>
      <c r="E93" s="22">
        <v>75719.047</v>
      </c>
      <c r="F93" s="22" t="s">
        <v>19</v>
      </c>
      <c r="G93" s="22" t="s">
        <v>19</v>
      </c>
      <c r="H93" s="22">
        <v>495152.337</v>
      </c>
      <c r="I93" s="22">
        <v>2268419.425</v>
      </c>
      <c r="J93" s="22">
        <v>224411.355</v>
      </c>
      <c r="K93" s="22">
        <v>96423.68</v>
      </c>
      <c r="L93" s="22">
        <v>1601731.791</v>
      </c>
      <c r="M93" s="22">
        <v>1922566.826</v>
      </c>
      <c r="N93" s="22">
        <v>4190986.25100001</v>
      </c>
    </row>
    <row r="94" spans="1:14" ht="12.75">
      <c r="A94">
        <v>2000</v>
      </c>
      <c r="B94">
        <v>3</v>
      </c>
      <c r="C94" s="22">
        <v>366876.047</v>
      </c>
      <c r="D94" s="22">
        <v>1363086.52</v>
      </c>
      <c r="E94" s="22">
        <v>70211.975</v>
      </c>
      <c r="F94" s="22" t="s">
        <v>19</v>
      </c>
      <c r="G94" s="22" t="s">
        <v>19</v>
      </c>
      <c r="H94" s="22">
        <v>521830.748</v>
      </c>
      <c r="I94" s="22">
        <v>2322005.29</v>
      </c>
      <c r="J94" s="22">
        <v>209022.079</v>
      </c>
      <c r="K94" s="22">
        <v>101220.531</v>
      </c>
      <c r="L94" s="22">
        <v>1577647.936</v>
      </c>
      <c r="M94" s="22">
        <v>1887890.546</v>
      </c>
      <c r="N94" s="22">
        <v>4209895.836</v>
      </c>
    </row>
    <row r="95" spans="1:14" ht="12.75">
      <c r="A95">
        <v>2000</v>
      </c>
      <c r="B95">
        <v>4</v>
      </c>
      <c r="C95" s="22">
        <v>320236.147</v>
      </c>
      <c r="D95" s="22">
        <v>1183489.992</v>
      </c>
      <c r="E95" s="22">
        <v>65736.856</v>
      </c>
      <c r="F95" s="22" t="s">
        <v>19</v>
      </c>
      <c r="G95" s="22" t="s">
        <v>19</v>
      </c>
      <c r="H95" s="22">
        <v>498321.581</v>
      </c>
      <c r="I95" s="22">
        <v>2067784.576</v>
      </c>
      <c r="J95" s="22">
        <v>236307.175</v>
      </c>
      <c r="K95" s="22">
        <v>95480.4</v>
      </c>
      <c r="L95" s="22">
        <v>1475120.26</v>
      </c>
      <c r="M95" s="22">
        <v>1806907.835</v>
      </c>
      <c r="N95" s="22">
        <v>3874692.411</v>
      </c>
    </row>
    <row r="96" spans="1:14" ht="12.75">
      <c r="A96">
        <v>2000</v>
      </c>
      <c r="B96">
        <v>5</v>
      </c>
      <c r="C96" s="22">
        <v>333727.870999999</v>
      </c>
      <c r="D96" s="22">
        <v>1190709.174</v>
      </c>
      <c r="E96" s="22">
        <v>75036.306</v>
      </c>
      <c r="F96" s="22" t="s">
        <v>19</v>
      </c>
      <c r="G96" s="22" t="s">
        <v>19</v>
      </c>
      <c r="H96" s="22">
        <v>495257.688</v>
      </c>
      <c r="I96" s="22">
        <v>2094731.039</v>
      </c>
      <c r="J96" s="22">
        <v>300513.101</v>
      </c>
      <c r="K96" s="22">
        <v>98802.0749999999</v>
      </c>
      <c r="L96" s="22">
        <v>1632039.895</v>
      </c>
      <c r="M96" s="22">
        <v>2031355.071</v>
      </c>
      <c r="N96" s="22">
        <v>4126086.11</v>
      </c>
    </row>
    <row r="97" spans="1:14" ht="12.75">
      <c r="A97">
        <v>2000</v>
      </c>
      <c r="B97">
        <v>6</v>
      </c>
      <c r="C97" s="22">
        <v>352248.438</v>
      </c>
      <c r="D97" s="22">
        <v>1227762.187</v>
      </c>
      <c r="E97" s="22">
        <v>85916.276</v>
      </c>
      <c r="F97" s="22" t="s">
        <v>19</v>
      </c>
      <c r="G97" s="22" t="s">
        <v>19</v>
      </c>
      <c r="H97" s="22">
        <v>514609.019</v>
      </c>
      <c r="I97" s="22">
        <v>2180535.92</v>
      </c>
      <c r="J97" s="22">
        <v>393301.986</v>
      </c>
      <c r="K97" s="22">
        <v>95076.0220000001</v>
      </c>
      <c r="L97" s="22">
        <v>1754501.673</v>
      </c>
      <c r="M97" s="22">
        <v>2242879.681</v>
      </c>
      <c r="N97" s="22">
        <v>4423415.601</v>
      </c>
    </row>
    <row r="98" spans="1:14" ht="12.75">
      <c r="A98">
        <v>2000</v>
      </c>
      <c r="B98">
        <v>7</v>
      </c>
      <c r="C98" s="22">
        <v>385434.604</v>
      </c>
      <c r="D98" s="22">
        <v>1243585.386</v>
      </c>
      <c r="E98" s="22">
        <v>90919.1249999999</v>
      </c>
      <c r="F98" s="22" t="s">
        <v>19</v>
      </c>
      <c r="G98" s="22" t="s">
        <v>19</v>
      </c>
      <c r="H98" s="22">
        <v>549948.565</v>
      </c>
      <c r="I98" s="22">
        <v>2269887.68</v>
      </c>
      <c r="J98" s="22">
        <v>427242.195000001</v>
      </c>
      <c r="K98" s="22">
        <v>103089.039</v>
      </c>
      <c r="L98" s="22">
        <v>1966663.877</v>
      </c>
      <c r="M98" s="22">
        <v>2496995.013</v>
      </c>
      <c r="N98" s="22">
        <v>4766882.693</v>
      </c>
    </row>
    <row r="99" spans="1:14" ht="12.75">
      <c r="A99">
        <v>2000</v>
      </c>
      <c r="B99">
        <v>8</v>
      </c>
      <c r="C99" s="22">
        <v>396650.516</v>
      </c>
      <c r="D99" s="22">
        <v>1284631.977</v>
      </c>
      <c r="E99" s="22">
        <v>92277.149</v>
      </c>
      <c r="F99" s="22" t="s">
        <v>19</v>
      </c>
      <c r="G99" s="22" t="s">
        <v>19</v>
      </c>
      <c r="H99" s="22">
        <v>561912.957</v>
      </c>
      <c r="I99" s="22">
        <v>2335472.599</v>
      </c>
      <c r="J99" s="22">
        <v>364511.312</v>
      </c>
      <c r="K99" s="22">
        <v>103977.69</v>
      </c>
      <c r="L99" s="22">
        <v>1986197.149</v>
      </c>
      <c r="M99" s="22">
        <v>2454686.093</v>
      </c>
      <c r="N99" s="22">
        <v>4790158.692</v>
      </c>
    </row>
    <row r="100" spans="1:14" ht="12.75">
      <c r="A100">
        <v>2000</v>
      </c>
      <c r="B100">
        <v>9</v>
      </c>
      <c r="C100" s="22">
        <v>354802.595</v>
      </c>
      <c r="D100" s="22">
        <v>1160384.78</v>
      </c>
      <c r="E100" s="22">
        <v>68012.048</v>
      </c>
      <c r="F100" s="22" t="s">
        <v>19</v>
      </c>
      <c r="G100" s="22" t="s">
        <v>19</v>
      </c>
      <c r="H100" s="22">
        <v>528232.705</v>
      </c>
      <c r="I100" s="22">
        <v>2111432.128</v>
      </c>
      <c r="J100" s="22">
        <v>268867.012</v>
      </c>
      <c r="K100" s="22">
        <v>95602.9980000001</v>
      </c>
      <c r="L100" s="22">
        <v>1635257.379</v>
      </c>
      <c r="M100" s="22">
        <v>1999727.389</v>
      </c>
      <c r="N100" s="22">
        <v>4111159.517</v>
      </c>
    </row>
    <row r="101" spans="1:14" ht="12.75">
      <c r="A101">
        <v>2000</v>
      </c>
      <c r="B101">
        <v>10</v>
      </c>
      <c r="C101" s="22">
        <v>367663.04</v>
      </c>
      <c r="D101" s="22">
        <v>1262016.76</v>
      </c>
      <c r="E101" s="22">
        <v>66329.005</v>
      </c>
      <c r="F101" s="22" t="s">
        <v>19</v>
      </c>
      <c r="G101" s="22" t="s">
        <v>19</v>
      </c>
      <c r="H101" s="22">
        <v>550346.177</v>
      </c>
      <c r="I101" s="22">
        <v>2246354.982</v>
      </c>
      <c r="J101" s="22">
        <v>246580.271</v>
      </c>
      <c r="K101" s="22">
        <v>86357.5019999998</v>
      </c>
      <c r="L101" s="22">
        <v>1608415.262</v>
      </c>
      <c r="M101" s="22">
        <v>1941353.035</v>
      </c>
      <c r="N101" s="22">
        <v>4187708.017</v>
      </c>
    </row>
    <row r="102" spans="1:14" ht="12.75">
      <c r="A102">
        <v>2000</v>
      </c>
      <c r="B102">
        <v>11</v>
      </c>
      <c r="C102" s="22">
        <v>413648.349</v>
      </c>
      <c r="D102" s="22">
        <v>1392426.833</v>
      </c>
      <c r="E102" s="22">
        <v>73972.7290000001</v>
      </c>
      <c r="F102" s="22" t="s">
        <v>19</v>
      </c>
      <c r="G102" s="22" t="s">
        <v>19</v>
      </c>
      <c r="H102" s="22">
        <v>544554.764999999</v>
      </c>
      <c r="I102" s="22">
        <v>2424602.676</v>
      </c>
      <c r="J102" s="22">
        <v>221918.271</v>
      </c>
      <c r="K102" s="22">
        <v>119880.838</v>
      </c>
      <c r="L102" s="22">
        <v>1722180.59</v>
      </c>
      <c r="M102" s="22">
        <v>2063979.699</v>
      </c>
      <c r="N102" s="22">
        <v>4488582.375</v>
      </c>
    </row>
    <row r="103" spans="1:14" ht="12.75">
      <c r="A103">
        <v>2000</v>
      </c>
      <c r="B103">
        <v>12</v>
      </c>
      <c r="C103" s="22">
        <v>443441.025</v>
      </c>
      <c r="D103" s="22">
        <v>1467897.399</v>
      </c>
      <c r="E103" s="22">
        <v>71879.2699999999</v>
      </c>
      <c r="F103" s="22" t="s">
        <v>19</v>
      </c>
      <c r="G103" s="22" t="s">
        <v>19</v>
      </c>
      <c r="H103" s="22">
        <v>556717.084000001</v>
      </c>
      <c r="I103" s="22">
        <v>2539934.778</v>
      </c>
      <c r="J103" s="22">
        <v>266514.527</v>
      </c>
      <c r="K103" s="22">
        <v>125324.894</v>
      </c>
      <c r="L103" s="22">
        <v>1785924.999</v>
      </c>
      <c r="M103" s="22">
        <v>2177764.42</v>
      </c>
      <c r="N103" s="22">
        <v>4717699.198</v>
      </c>
    </row>
    <row r="104" spans="1:14" ht="12.75">
      <c r="A104">
        <v>2001</v>
      </c>
      <c r="B104">
        <v>1</v>
      </c>
      <c r="C104" s="22">
        <v>432253.407</v>
      </c>
      <c r="D104" s="22">
        <v>1474557.274</v>
      </c>
      <c r="E104" s="22">
        <v>73276.3830000001</v>
      </c>
      <c r="F104" s="22" t="s">
        <v>19</v>
      </c>
      <c r="G104" s="22" t="s">
        <v>19</v>
      </c>
      <c r="H104" s="22">
        <v>622846.272</v>
      </c>
      <c r="I104" s="22">
        <v>2602933.336</v>
      </c>
      <c r="J104" s="22">
        <v>262568.05</v>
      </c>
      <c r="K104" s="22">
        <v>125118.816</v>
      </c>
      <c r="L104" s="22">
        <v>1792397.798</v>
      </c>
      <c r="M104" s="22">
        <v>2180084.664</v>
      </c>
      <c r="N104" s="22">
        <v>4783018</v>
      </c>
    </row>
    <row r="105" spans="1:14" ht="12.75">
      <c r="A105">
        <v>2001</v>
      </c>
      <c r="B105">
        <v>2</v>
      </c>
      <c r="C105" s="22">
        <v>366442.301</v>
      </c>
      <c r="D105" s="22">
        <v>1298191.274</v>
      </c>
      <c r="E105" s="22">
        <v>65462.012</v>
      </c>
      <c r="F105" s="22" t="s">
        <v>19</v>
      </c>
      <c r="G105" s="22" t="s">
        <v>19</v>
      </c>
      <c r="H105" s="22">
        <v>568125.194</v>
      </c>
      <c r="I105" s="22">
        <v>2298220.781</v>
      </c>
      <c r="J105" s="22">
        <v>220043.298</v>
      </c>
      <c r="K105" s="22">
        <v>112924.223</v>
      </c>
      <c r="L105" s="22">
        <v>1589718.417</v>
      </c>
      <c r="M105" s="22">
        <v>1922685.938</v>
      </c>
      <c r="N105" s="22">
        <v>4220906.719</v>
      </c>
    </row>
    <row r="106" spans="1:14" ht="12.75">
      <c r="A106">
        <v>2001</v>
      </c>
      <c r="B106">
        <v>3</v>
      </c>
      <c r="C106" s="22">
        <v>356765.146</v>
      </c>
      <c r="D106" s="22">
        <v>1316119.223</v>
      </c>
      <c r="E106" s="22">
        <v>64361.213</v>
      </c>
      <c r="F106" s="22" t="s">
        <v>19</v>
      </c>
      <c r="G106" s="22" t="s">
        <v>19</v>
      </c>
      <c r="H106" s="22">
        <v>620041.187999999</v>
      </c>
      <c r="I106" s="22">
        <v>2357286.77</v>
      </c>
      <c r="J106" s="22">
        <v>252907.691</v>
      </c>
      <c r="K106" s="22">
        <v>122470.959</v>
      </c>
      <c r="L106" s="22">
        <v>1573491.91</v>
      </c>
      <c r="M106" s="22">
        <v>1948870.56</v>
      </c>
      <c r="N106" s="22">
        <v>4306157.33</v>
      </c>
    </row>
    <row r="107" spans="1:14" ht="12.75">
      <c r="A107">
        <v>2001</v>
      </c>
      <c r="B107">
        <v>4</v>
      </c>
      <c r="C107" s="22">
        <v>326457.695</v>
      </c>
      <c r="D107" s="22">
        <v>1232414.078</v>
      </c>
      <c r="E107" s="22">
        <v>64414.539</v>
      </c>
      <c r="F107" s="22" t="s">
        <v>19</v>
      </c>
      <c r="G107" s="22" t="s">
        <v>19</v>
      </c>
      <c r="H107" s="22">
        <v>555852.821</v>
      </c>
      <c r="I107" s="22">
        <v>2179139.133</v>
      </c>
      <c r="J107" s="22">
        <v>243919.028</v>
      </c>
      <c r="K107" s="22">
        <v>115716.42</v>
      </c>
      <c r="L107" s="22">
        <v>1506877.667</v>
      </c>
      <c r="M107" s="22">
        <v>1866513.114</v>
      </c>
      <c r="N107" s="22">
        <v>4045652.247</v>
      </c>
    </row>
    <row r="108" spans="1:14" ht="12.75">
      <c r="A108">
        <v>2001</v>
      </c>
      <c r="B108">
        <v>5</v>
      </c>
      <c r="C108" s="22">
        <v>344115.031</v>
      </c>
      <c r="D108" s="22">
        <v>1191679.149</v>
      </c>
      <c r="E108" s="22">
        <v>78402.9460000001</v>
      </c>
      <c r="F108" s="22" t="s">
        <v>19</v>
      </c>
      <c r="G108" s="22" t="s">
        <v>19</v>
      </c>
      <c r="H108" s="22">
        <v>577180.626</v>
      </c>
      <c r="I108" s="22">
        <v>2191377.752</v>
      </c>
      <c r="J108" s="22">
        <v>354043.013</v>
      </c>
      <c r="K108" s="22">
        <v>110320.985</v>
      </c>
      <c r="L108" s="22">
        <v>1659261.638</v>
      </c>
      <c r="M108" s="22">
        <v>2123625.636</v>
      </c>
      <c r="N108" s="22">
        <v>4315003.388</v>
      </c>
    </row>
    <row r="109" spans="1:14" ht="12.75">
      <c r="A109">
        <v>2001</v>
      </c>
      <c r="B109">
        <v>6</v>
      </c>
      <c r="C109" s="22">
        <v>334219.396</v>
      </c>
      <c r="D109" s="22">
        <v>1149591.467</v>
      </c>
      <c r="E109" s="22">
        <v>78218.818</v>
      </c>
      <c r="F109" s="22" t="s">
        <v>19</v>
      </c>
      <c r="G109" s="22" t="s">
        <v>19</v>
      </c>
      <c r="H109" s="22">
        <v>568989.323</v>
      </c>
      <c r="I109" s="22">
        <v>2131019.004</v>
      </c>
      <c r="J109" s="22">
        <v>363123.786</v>
      </c>
      <c r="K109" s="22">
        <v>102889.456</v>
      </c>
      <c r="L109" s="22">
        <v>1693328.291</v>
      </c>
      <c r="M109" s="22">
        <v>2159341.533</v>
      </c>
      <c r="N109" s="22">
        <v>4290360.537</v>
      </c>
    </row>
    <row r="110" spans="1:14" ht="12.75">
      <c r="A110">
        <v>2001</v>
      </c>
      <c r="B110">
        <v>7</v>
      </c>
      <c r="C110" s="22">
        <v>373405.408999999</v>
      </c>
      <c r="D110" s="22">
        <v>1195699.42</v>
      </c>
      <c r="E110" s="22">
        <v>79450.986</v>
      </c>
      <c r="F110" s="22" t="s">
        <v>19</v>
      </c>
      <c r="G110" s="22" t="s">
        <v>19</v>
      </c>
      <c r="H110" s="22">
        <v>588759.701</v>
      </c>
      <c r="I110" s="22">
        <v>2237315.516</v>
      </c>
      <c r="J110" s="22">
        <v>365038.727</v>
      </c>
      <c r="K110" s="22">
        <v>107369.052</v>
      </c>
      <c r="L110" s="22">
        <v>1907198.573</v>
      </c>
      <c r="M110" s="22">
        <v>2379606.345</v>
      </c>
      <c r="N110" s="22">
        <v>4616921.861</v>
      </c>
    </row>
    <row r="111" spans="1:14" ht="12.75">
      <c r="A111">
        <v>2001</v>
      </c>
      <c r="B111">
        <v>8</v>
      </c>
      <c r="C111" s="22">
        <v>386219.457</v>
      </c>
      <c r="D111" s="22">
        <v>1240257.37</v>
      </c>
      <c r="E111" s="22">
        <v>83828.814</v>
      </c>
      <c r="F111" s="22" t="s">
        <v>19</v>
      </c>
      <c r="G111" s="22" t="s">
        <v>19</v>
      </c>
      <c r="H111" s="22">
        <v>601277.801</v>
      </c>
      <c r="I111" s="22">
        <v>2311583.442</v>
      </c>
      <c r="J111" s="22">
        <v>301401.569</v>
      </c>
      <c r="K111" s="22">
        <v>109848.556</v>
      </c>
      <c r="L111" s="22">
        <v>1935795.328</v>
      </c>
      <c r="M111" s="22">
        <v>2347045.453</v>
      </c>
      <c r="N111" s="22">
        <v>4658628.895</v>
      </c>
    </row>
    <row r="112" spans="1:14" ht="12.75">
      <c r="A112">
        <v>2001</v>
      </c>
      <c r="B112">
        <v>9</v>
      </c>
      <c r="C112" s="22">
        <v>352984.387</v>
      </c>
      <c r="D112" s="22">
        <v>1129170.437</v>
      </c>
      <c r="E112" s="22">
        <v>66841.6170000001</v>
      </c>
      <c r="F112" s="22" t="s">
        <v>19</v>
      </c>
      <c r="G112" s="22" t="s">
        <v>19</v>
      </c>
      <c r="H112" s="22">
        <v>559152.917999999</v>
      </c>
      <c r="I112" s="22">
        <v>2108149.359</v>
      </c>
      <c r="J112" s="22">
        <v>277035.14</v>
      </c>
      <c r="K112" s="22">
        <v>108956.277</v>
      </c>
      <c r="L112" s="22">
        <v>1651842.89</v>
      </c>
      <c r="M112" s="22">
        <v>2037834.307</v>
      </c>
      <c r="N112" s="22">
        <v>4145983.666</v>
      </c>
    </row>
    <row r="113" spans="1:14" ht="12.75">
      <c r="A113">
        <v>2001</v>
      </c>
      <c r="B113">
        <v>10</v>
      </c>
      <c r="C113" s="22">
        <v>354041.052</v>
      </c>
      <c r="D113" s="22">
        <v>1186044.272</v>
      </c>
      <c r="E113" s="22">
        <v>63097.565</v>
      </c>
      <c r="F113" s="22" t="s">
        <v>19</v>
      </c>
      <c r="G113" s="22" t="s">
        <v>19</v>
      </c>
      <c r="H113" s="22">
        <v>618587.729</v>
      </c>
      <c r="I113" s="22">
        <v>2221770.618</v>
      </c>
      <c r="J113" s="22">
        <v>262963.287</v>
      </c>
      <c r="K113" s="22">
        <v>114954.291</v>
      </c>
      <c r="L113" s="22">
        <v>1580178.297</v>
      </c>
      <c r="M113" s="22">
        <v>1958095.873</v>
      </c>
      <c r="N113" s="22">
        <v>4179866.491</v>
      </c>
    </row>
    <row r="114" spans="1:14" ht="12.75">
      <c r="A114">
        <v>2001</v>
      </c>
      <c r="B114">
        <v>11</v>
      </c>
      <c r="C114" s="22">
        <v>371241.293999999</v>
      </c>
      <c r="D114" s="22">
        <v>1226000.94</v>
      </c>
      <c r="E114" s="22">
        <v>68397.926</v>
      </c>
      <c r="F114" s="22" t="s">
        <v>19</v>
      </c>
      <c r="G114" s="22" t="s">
        <v>19</v>
      </c>
      <c r="H114" s="22">
        <v>582205.250000001</v>
      </c>
      <c r="I114" s="22">
        <v>2247845.41</v>
      </c>
      <c r="J114" s="22">
        <v>226670.711</v>
      </c>
      <c r="K114" s="22">
        <v>112329.496</v>
      </c>
      <c r="L114" s="22">
        <v>1606823.388</v>
      </c>
      <c r="M114" s="22">
        <v>1945823.595</v>
      </c>
      <c r="N114" s="22">
        <v>4193669.005</v>
      </c>
    </row>
    <row r="115" spans="1:14" ht="12.75">
      <c r="A115">
        <v>2001</v>
      </c>
      <c r="B115">
        <v>12</v>
      </c>
      <c r="C115" s="22">
        <v>415373.785</v>
      </c>
      <c r="D115" s="22">
        <v>1385635.387</v>
      </c>
      <c r="E115" s="22">
        <v>79898.723</v>
      </c>
      <c r="F115" s="22" t="s">
        <v>19</v>
      </c>
      <c r="G115" s="22" t="s">
        <v>19</v>
      </c>
      <c r="H115" s="22">
        <v>620732.24</v>
      </c>
      <c r="I115" s="22">
        <v>2501640.135</v>
      </c>
      <c r="J115" s="22">
        <v>277155.341</v>
      </c>
      <c r="K115" s="22">
        <v>123900.874</v>
      </c>
      <c r="L115" s="22">
        <v>1762679.972</v>
      </c>
      <c r="M115" s="22">
        <v>2163736.187</v>
      </c>
      <c r="N115" s="22">
        <v>4665376.322</v>
      </c>
    </row>
    <row r="116" spans="1:14" ht="12.75">
      <c r="A116">
        <v>2002</v>
      </c>
      <c r="B116">
        <v>1</v>
      </c>
      <c r="C116" s="22">
        <v>408084.096</v>
      </c>
      <c r="D116" s="22">
        <v>1409715.772</v>
      </c>
      <c r="E116" s="22">
        <v>82136.199</v>
      </c>
      <c r="F116" s="22" t="s">
        <v>19</v>
      </c>
      <c r="G116" s="22" t="s">
        <v>19</v>
      </c>
      <c r="H116" s="22">
        <v>561416.998</v>
      </c>
      <c r="I116" s="22">
        <v>2461353.0650000004</v>
      </c>
      <c r="J116" s="22">
        <v>274117.021</v>
      </c>
      <c r="K116" s="22">
        <v>98061.263</v>
      </c>
      <c r="L116" s="22">
        <v>1760110.032</v>
      </c>
      <c r="M116" s="22">
        <v>2132288.3159999996</v>
      </c>
      <c r="N116" s="22">
        <v>4593641.381</v>
      </c>
    </row>
    <row r="117" spans="1:14" ht="12.75">
      <c r="A117">
        <v>2002</v>
      </c>
      <c r="B117">
        <v>2</v>
      </c>
      <c r="C117" s="22">
        <v>350852.788</v>
      </c>
      <c r="D117" s="22">
        <v>1188634.6</v>
      </c>
      <c r="E117" s="22">
        <v>63630.665</v>
      </c>
      <c r="F117" s="22" t="s">
        <v>19</v>
      </c>
      <c r="G117" s="22" t="s">
        <v>19</v>
      </c>
      <c r="H117" s="22">
        <v>505022.104</v>
      </c>
      <c r="I117" s="22">
        <v>2108140.157</v>
      </c>
      <c r="J117" s="22">
        <v>248918.022</v>
      </c>
      <c r="K117" s="22">
        <v>85994.811</v>
      </c>
      <c r="L117" s="22">
        <v>1610957.535</v>
      </c>
      <c r="M117" s="22">
        <v>1945870.3679999998</v>
      </c>
      <c r="N117" s="22">
        <v>4054010.525</v>
      </c>
    </row>
    <row r="118" spans="1:14" ht="12.75">
      <c r="A118">
        <v>2002</v>
      </c>
      <c r="B118">
        <v>3</v>
      </c>
      <c r="C118" s="22">
        <v>369252.289</v>
      </c>
      <c r="D118" s="22">
        <v>1302679.669</v>
      </c>
      <c r="E118" s="22">
        <v>69064.922</v>
      </c>
      <c r="F118" s="22" t="s">
        <v>19</v>
      </c>
      <c r="G118" s="22" t="s">
        <v>19</v>
      </c>
      <c r="H118" s="22">
        <v>559577.188</v>
      </c>
      <c r="I118" s="22">
        <v>2300574.068</v>
      </c>
      <c r="J118" s="22">
        <v>257393.825</v>
      </c>
      <c r="K118" s="22">
        <v>102410.735</v>
      </c>
      <c r="L118" s="22">
        <v>1592825.775</v>
      </c>
      <c r="M118" s="22">
        <v>1952630.335</v>
      </c>
      <c r="N118" s="22">
        <v>4253204.403</v>
      </c>
    </row>
    <row r="119" spans="1:14" ht="12.75">
      <c r="A119">
        <v>2002</v>
      </c>
      <c r="B119">
        <v>4</v>
      </c>
      <c r="C119" s="22">
        <v>315574.457</v>
      </c>
      <c r="D119" s="22">
        <v>1126378.875</v>
      </c>
      <c r="E119" s="22">
        <v>72308.776</v>
      </c>
      <c r="F119" s="22" t="s">
        <v>19</v>
      </c>
      <c r="G119" s="22" t="s">
        <v>19</v>
      </c>
      <c r="H119" s="22">
        <v>557138.069</v>
      </c>
      <c r="I119" s="22">
        <v>2071400.1770000001</v>
      </c>
      <c r="J119" s="22">
        <v>225828.031</v>
      </c>
      <c r="K119" s="22">
        <v>87513.585</v>
      </c>
      <c r="L119" s="22">
        <v>1480270.397</v>
      </c>
      <c r="M119" s="22">
        <v>1793612.013</v>
      </c>
      <c r="N119" s="22">
        <v>3865012.19</v>
      </c>
    </row>
    <row r="120" spans="1:14" ht="12.75">
      <c r="A120">
        <v>2002</v>
      </c>
      <c r="B120">
        <v>5</v>
      </c>
      <c r="C120" s="22">
        <v>320972.16</v>
      </c>
      <c r="D120" s="22">
        <v>1147955.003</v>
      </c>
      <c r="E120" s="22">
        <v>77912.914</v>
      </c>
      <c r="F120" s="22" t="s">
        <v>19</v>
      </c>
      <c r="G120" s="22" t="s">
        <v>19</v>
      </c>
      <c r="H120" s="22">
        <v>579552.282</v>
      </c>
      <c r="I120" s="22">
        <v>2126392.359</v>
      </c>
      <c r="J120" s="22">
        <v>306639.282</v>
      </c>
      <c r="K120" s="22">
        <v>88155.773</v>
      </c>
      <c r="L120" s="22">
        <v>1591661.15</v>
      </c>
      <c r="M120" s="22">
        <v>1986456.2049999998</v>
      </c>
      <c r="N120" s="22">
        <v>4112848.5640000002</v>
      </c>
    </row>
    <row r="121" spans="1:14" ht="12.75">
      <c r="A121">
        <v>2002</v>
      </c>
      <c r="B121">
        <v>6</v>
      </c>
      <c r="C121" s="22">
        <v>334519.121</v>
      </c>
      <c r="D121" s="22">
        <v>1077978.277</v>
      </c>
      <c r="E121" s="22">
        <v>86951.513</v>
      </c>
      <c r="F121" s="22" t="s">
        <v>19</v>
      </c>
      <c r="G121" s="22" t="s">
        <v>19</v>
      </c>
      <c r="H121" s="22">
        <v>564270.285</v>
      </c>
      <c r="I121" s="22">
        <v>2063719.196</v>
      </c>
      <c r="J121" s="22">
        <v>383211.142</v>
      </c>
      <c r="K121" s="22">
        <v>84662.294</v>
      </c>
      <c r="L121" s="22">
        <v>1745940.893</v>
      </c>
      <c r="M121" s="22">
        <v>2213814.329</v>
      </c>
      <c r="N121" s="22">
        <v>4277533.525</v>
      </c>
    </row>
    <row r="122" spans="1:14" ht="12.75">
      <c r="A122">
        <v>2002</v>
      </c>
      <c r="B122">
        <v>7</v>
      </c>
      <c r="C122" s="22">
        <v>387050.008</v>
      </c>
      <c r="D122" s="22">
        <v>1195783.523</v>
      </c>
      <c r="E122" s="22">
        <v>90989.175</v>
      </c>
      <c r="F122" s="22" t="s">
        <v>19</v>
      </c>
      <c r="G122" s="22" t="s">
        <v>19</v>
      </c>
      <c r="H122" s="22">
        <v>593899.294</v>
      </c>
      <c r="I122" s="22">
        <v>2267722</v>
      </c>
      <c r="J122" s="22">
        <v>426952.223</v>
      </c>
      <c r="K122" s="22">
        <v>90546.307</v>
      </c>
      <c r="L122" s="22">
        <v>2053657.308</v>
      </c>
      <c r="M122" s="22">
        <v>2571155.838</v>
      </c>
      <c r="N122" s="22">
        <v>4838877.8379999995</v>
      </c>
    </row>
    <row r="123" spans="1:14" ht="12.75">
      <c r="A123">
        <v>2002</v>
      </c>
      <c r="B123">
        <v>8</v>
      </c>
      <c r="C123" s="22">
        <v>375756.47</v>
      </c>
      <c r="D123" s="22">
        <v>1176602.947</v>
      </c>
      <c r="E123" s="22">
        <v>89870.291</v>
      </c>
      <c r="F123" s="22" t="s">
        <v>19</v>
      </c>
      <c r="G123" s="22" t="s">
        <v>19</v>
      </c>
      <c r="H123" s="22">
        <v>571456.27</v>
      </c>
      <c r="I123" s="22">
        <v>2213685.978</v>
      </c>
      <c r="J123" s="22">
        <v>356421.877</v>
      </c>
      <c r="K123" s="22">
        <v>87521.749</v>
      </c>
      <c r="L123" s="22">
        <v>1904589.59</v>
      </c>
      <c r="M123" s="22">
        <v>2348533.216</v>
      </c>
      <c r="N123" s="22">
        <v>4562219.194</v>
      </c>
    </row>
    <row r="124" spans="1:14" ht="12.75">
      <c r="A124">
        <v>2002</v>
      </c>
      <c r="B124">
        <v>9</v>
      </c>
      <c r="C124" s="22">
        <v>348440.399</v>
      </c>
      <c r="D124" s="22">
        <v>1096994.592</v>
      </c>
      <c r="E124" s="22">
        <v>70027.955</v>
      </c>
      <c r="F124" s="22" t="s">
        <v>19</v>
      </c>
      <c r="G124" s="22" t="s">
        <v>19</v>
      </c>
      <c r="H124" s="22">
        <v>579822.24</v>
      </c>
      <c r="I124" s="22">
        <v>2095285.186</v>
      </c>
      <c r="J124" s="22">
        <v>279653.993</v>
      </c>
      <c r="K124" s="22">
        <v>82762.164</v>
      </c>
      <c r="L124" s="22">
        <v>1603414.861</v>
      </c>
      <c r="M124" s="22">
        <v>1965831.0180000002</v>
      </c>
      <c r="N124" s="22">
        <v>4061116.204</v>
      </c>
    </row>
    <row r="125" spans="1:14" ht="12.75">
      <c r="A125">
        <v>2002</v>
      </c>
      <c r="B125">
        <v>10</v>
      </c>
      <c r="C125" s="22">
        <v>373352.81</v>
      </c>
      <c r="D125" s="22">
        <v>1152534.201</v>
      </c>
      <c r="E125" s="22">
        <v>66633.047</v>
      </c>
      <c r="F125" s="22" t="s">
        <v>19</v>
      </c>
      <c r="G125" s="22" t="s">
        <v>19</v>
      </c>
      <c r="H125" s="22">
        <v>602859.575</v>
      </c>
      <c r="I125" s="22">
        <v>2195379.633</v>
      </c>
      <c r="J125" s="22">
        <v>263810.193</v>
      </c>
      <c r="K125" s="22">
        <v>87652.524</v>
      </c>
      <c r="L125" s="22">
        <v>1567049.444</v>
      </c>
      <c r="M125" s="22">
        <v>1918512.1609999998</v>
      </c>
      <c r="N125" s="22">
        <v>4113891.7939999998</v>
      </c>
    </row>
    <row r="126" spans="1:14" ht="12.75">
      <c r="A126">
        <v>2002</v>
      </c>
      <c r="B126">
        <v>11</v>
      </c>
      <c r="C126" s="22">
        <v>383624.788</v>
      </c>
      <c r="D126" s="22">
        <v>1162644.474</v>
      </c>
      <c r="E126" s="22">
        <v>65655.772</v>
      </c>
      <c r="F126" s="22" t="s">
        <v>19</v>
      </c>
      <c r="G126" s="22" t="s">
        <v>19</v>
      </c>
      <c r="H126" s="22">
        <v>613531.447</v>
      </c>
      <c r="I126" s="22">
        <v>2225456.481</v>
      </c>
      <c r="J126" s="22">
        <v>256437.411</v>
      </c>
      <c r="K126" s="22">
        <v>88485.233</v>
      </c>
      <c r="L126" s="22">
        <v>1665198.681</v>
      </c>
      <c r="M126" s="22">
        <v>2010121.3250000002</v>
      </c>
      <c r="N126" s="22">
        <v>4235577.806</v>
      </c>
    </row>
    <row r="127" spans="1:14" ht="12.75">
      <c r="A127">
        <v>2002</v>
      </c>
      <c r="B127">
        <v>12</v>
      </c>
      <c r="C127" s="22">
        <v>417449.905</v>
      </c>
      <c r="D127" s="22">
        <v>1274933.394</v>
      </c>
      <c r="E127" s="22">
        <v>76376.099</v>
      </c>
      <c r="F127" s="22" t="s">
        <v>19</v>
      </c>
      <c r="G127" s="22" t="s">
        <v>19</v>
      </c>
      <c r="H127" s="22">
        <v>651722.874</v>
      </c>
      <c r="I127" s="22">
        <v>2420482.272</v>
      </c>
      <c r="J127" s="22">
        <v>273034.817</v>
      </c>
      <c r="K127" s="22">
        <v>91919.791</v>
      </c>
      <c r="L127" s="22">
        <v>1793618.28</v>
      </c>
      <c r="M127" s="22">
        <v>2158572.8880000003</v>
      </c>
      <c r="N127" s="22">
        <v>4579055.16</v>
      </c>
    </row>
    <row r="128" spans="1:14" ht="12.75">
      <c r="A128">
        <v>2003</v>
      </c>
      <c r="B128">
        <v>1</v>
      </c>
      <c r="C128" s="22">
        <v>409814.751</v>
      </c>
      <c r="D128" s="22">
        <v>1277408.119</v>
      </c>
      <c r="E128" s="22">
        <v>72765.598</v>
      </c>
      <c r="F128" s="22" t="s">
        <v>19</v>
      </c>
      <c r="G128" s="22" t="s">
        <v>19</v>
      </c>
      <c r="H128" s="22">
        <v>633648.932</v>
      </c>
      <c r="I128" s="22">
        <v>2393637.4</v>
      </c>
      <c r="J128" s="22">
        <v>268300.722</v>
      </c>
      <c r="K128" s="22">
        <v>90660.459</v>
      </c>
      <c r="L128" s="22">
        <v>1757177.234</v>
      </c>
      <c r="M128" s="22">
        <v>2116138.415</v>
      </c>
      <c r="N128" s="22">
        <v>4509775.8149999995</v>
      </c>
    </row>
    <row r="129" spans="1:14" ht="12.75">
      <c r="A129">
        <v>2003</v>
      </c>
      <c r="B129">
        <v>2</v>
      </c>
      <c r="C129" s="22">
        <v>356924.496</v>
      </c>
      <c r="D129" s="22">
        <v>1178813.522</v>
      </c>
      <c r="E129" s="22">
        <v>67934.68</v>
      </c>
      <c r="F129" s="22" t="s">
        <v>19</v>
      </c>
      <c r="G129" s="22" t="s">
        <v>19</v>
      </c>
      <c r="H129" s="22">
        <v>583046.319</v>
      </c>
      <c r="I129" s="22">
        <v>2186719.017</v>
      </c>
      <c r="J129" s="22">
        <v>219904.487</v>
      </c>
      <c r="K129" s="22">
        <v>81078.468</v>
      </c>
      <c r="L129" s="22">
        <v>1594347.024</v>
      </c>
      <c r="M129" s="22">
        <v>1895329.9789999998</v>
      </c>
      <c r="N129" s="22">
        <v>4082048.996</v>
      </c>
    </row>
    <row r="130" spans="1:14" ht="12.75">
      <c r="A130">
        <v>2003</v>
      </c>
      <c r="B130">
        <v>3</v>
      </c>
      <c r="C130" s="22">
        <v>351575.278</v>
      </c>
      <c r="D130" s="22">
        <v>1196646.082</v>
      </c>
      <c r="E130" s="22">
        <v>70636.269</v>
      </c>
      <c r="F130" s="22" t="s">
        <v>19</v>
      </c>
      <c r="G130" s="22" t="s">
        <v>19</v>
      </c>
      <c r="H130" s="22">
        <v>618995.694</v>
      </c>
      <c r="I130" s="22">
        <v>2237853.323</v>
      </c>
      <c r="J130" s="22">
        <v>259378.539</v>
      </c>
      <c r="K130" s="22">
        <v>86161.782</v>
      </c>
      <c r="L130" s="22">
        <v>1598314.047</v>
      </c>
      <c r="M130" s="22">
        <v>1943854.368</v>
      </c>
      <c r="N130" s="22">
        <v>4181707.6909999996</v>
      </c>
    </row>
    <row r="131" spans="1:14" ht="12.75">
      <c r="A131">
        <v>2003</v>
      </c>
      <c r="B131">
        <v>4</v>
      </c>
      <c r="C131" s="22">
        <v>307566.428</v>
      </c>
      <c r="D131" s="22">
        <v>1134694.054</v>
      </c>
      <c r="E131" s="22">
        <v>72075.42</v>
      </c>
      <c r="F131" s="22" t="s">
        <v>19</v>
      </c>
      <c r="G131" s="22" t="s">
        <v>19</v>
      </c>
      <c r="H131" s="22">
        <v>564689.899</v>
      </c>
      <c r="I131" s="22">
        <v>2079025.801</v>
      </c>
      <c r="J131" s="22">
        <v>246604.311</v>
      </c>
      <c r="K131" s="22">
        <v>80963.387</v>
      </c>
      <c r="L131" s="22">
        <v>1549501.757</v>
      </c>
      <c r="M131" s="22">
        <v>1877069.455</v>
      </c>
      <c r="N131" s="22">
        <v>3956095.256</v>
      </c>
    </row>
    <row r="132" spans="1:14" ht="12.75">
      <c r="A132">
        <v>2003</v>
      </c>
      <c r="B132">
        <v>5</v>
      </c>
      <c r="C132" s="22">
        <v>326127.407</v>
      </c>
      <c r="D132" s="22">
        <v>1094739.314</v>
      </c>
      <c r="E132" s="22">
        <v>71859.845</v>
      </c>
      <c r="F132" s="22" t="s">
        <v>19</v>
      </c>
      <c r="G132" s="22" t="s">
        <v>19</v>
      </c>
      <c r="H132" s="22">
        <v>554972.521</v>
      </c>
      <c r="I132" s="22">
        <v>2047699.0869999998</v>
      </c>
      <c r="J132" s="22">
        <v>319725.377</v>
      </c>
      <c r="K132" s="22">
        <v>82344.924</v>
      </c>
      <c r="L132" s="22">
        <v>1723652.836</v>
      </c>
      <c r="M132" s="22">
        <v>2125723.137</v>
      </c>
      <c r="N132" s="22">
        <v>4173422.224</v>
      </c>
    </row>
    <row r="133" spans="1:14" ht="12.75">
      <c r="A133">
        <v>2003</v>
      </c>
      <c r="B133">
        <v>6</v>
      </c>
      <c r="C133" s="22">
        <v>362436.996</v>
      </c>
      <c r="D133" s="22">
        <v>1133675.508</v>
      </c>
      <c r="E133" s="22">
        <v>84565.999</v>
      </c>
      <c r="F133" s="22" t="s">
        <v>19</v>
      </c>
      <c r="G133" s="22" t="s">
        <v>19</v>
      </c>
      <c r="H133" s="22">
        <v>550738.651</v>
      </c>
      <c r="I133" s="22">
        <v>2131417.154</v>
      </c>
      <c r="J133" s="22">
        <v>420470.511</v>
      </c>
      <c r="K133" s="22">
        <v>77938.786</v>
      </c>
      <c r="L133" s="22">
        <v>1786027.177</v>
      </c>
      <c r="M133" s="22">
        <v>2284436.474</v>
      </c>
      <c r="N133" s="22">
        <v>4415853.6280000005</v>
      </c>
    </row>
    <row r="134" spans="1:14" ht="12.75">
      <c r="A134">
        <v>2003</v>
      </c>
      <c r="B134">
        <v>7</v>
      </c>
      <c r="C134" s="22">
        <v>407480.552</v>
      </c>
      <c r="D134" s="22">
        <v>1261904.645</v>
      </c>
      <c r="E134" s="22">
        <v>91770.751</v>
      </c>
      <c r="F134" s="22" t="s">
        <v>19</v>
      </c>
      <c r="G134" s="22" t="s">
        <v>19</v>
      </c>
      <c r="H134" s="22">
        <v>616214.117</v>
      </c>
      <c r="I134" s="22">
        <v>2377370.065</v>
      </c>
      <c r="J134" s="22">
        <v>452907.196</v>
      </c>
      <c r="K134" s="22">
        <v>81811.652</v>
      </c>
      <c r="L134" s="22">
        <v>2162288.702</v>
      </c>
      <c r="M134" s="22">
        <v>2697007.55</v>
      </c>
      <c r="N134" s="22">
        <v>5074377.615</v>
      </c>
    </row>
    <row r="135" spans="1:14" ht="12.75">
      <c r="A135">
        <v>2003</v>
      </c>
      <c r="B135">
        <v>8</v>
      </c>
      <c r="C135" s="22">
        <v>389806.375</v>
      </c>
      <c r="D135" s="22">
        <v>1200766.627</v>
      </c>
      <c r="E135" s="22">
        <v>83327.236</v>
      </c>
      <c r="F135" s="22" t="s">
        <v>19</v>
      </c>
      <c r="G135" s="22" t="s">
        <v>19</v>
      </c>
      <c r="H135" s="22">
        <v>607871.687</v>
      </c>
      <c r="I135" s="22">
        <v>2281772</v>
      </c>
      <c r="J135" s="22">
        <v>365517.455</v>
      </c>
      <c r="K135" s="22">
        <v>85657.546</v>
      </c>
      <c r="L135" s="22">
        <v>2058106.179</v>
      </c>
      <c r="M135" s="22">
        <v>2509281.18</v>
      </c>
      <c r="N135" s="22">
        <v>4791053</v>
      </c>
    </row>
    <row r="136" spans="1:14" ht="12.75">
      <c r="A136">
        <v>2003</v>
      </c>
      <c r="B136">
        <v>9</v>
      </c>
      <c r="C136" s="22">
        <v>365278.495</v>
      </c>
      <c r="D136" s="22">
        <v>1106068.544</v>
      </c>
      <c r="E136" s="22">
        <v>67037.242</v>
      </c>
      <c r="F136" s="22" t="s">
        <v>19</v>
      </c>
      <c r="G136" s="22" t="s">
        <v>19</v>
      </c>
      <c r="H136" s="22">
        <v>563826.583</v>
      </c>
      <c r="I136" s="22">
        <v>2102210.864</v>
      </c>
      <c r="J136" s="22">
        <v>271008.117</v>
      </c>
      <c r="K136" s="22">
        <v>81470.022</v>
      </c>
      <c r="L136" s="22">
        <v>1671456.035</v>
      </c>
      <c r="M136" s="22">
        <v>2023934.1739999999</v>
      </c>
      <c r="N136" s="22">
        <v>4126145.0379999997</v>
      </c>
    </row>
    <row r="137" spans="1:14" ht="12.75">
      <c r="A137">
        <v>2003</v>
      </c>
      <c r="B137">
        <v>10</v>
      </c>
      <c r="C137" s="22">
        <v>361434.279</v>
      </c>
      <c r="D137" s="22">
        <v>1120859.543</v>
      </c>
      <c r="E137" s="22">
        <v>63368.083</v>
      </c>
      <c r="F137" s="22" t="s">
        <v>19</v>
      </c>
      <c r="G137" s="22" t="s">
        <v>19</v>
      </c>
      <c r="H137" s="22">
        <v>587997.359</v>
      </c>
      <c r="I137" s="22">
        <v>2133659.2640000004</v>
      </c>
      <c r="J137" s="22">
        <v>274702.783</v>
      </c>
      <c r="K137" s="22">
        <v>84946.179</v>
      </c>
      <c r="L137" s="22">
        <v>1638259.879</v>
      </c>
      <c r="M137" s="22">
        <v>1997908.841</v>
      </c>
      <c r="N137" s="22">
        <v>4131568.1050000004</v>
      </c>
    </row>
    <row r="138" spans="1:14" ht="12.75">
      <c r="A138">
        <v>2003</v>
      </c>
      <c r="B138">
        <v>11</v>
      </c>
      <c r="C138" s="22">
        <v>393441.498</v>
      </c>
      <c r="D138" s="22">
        <v>1237461.09</v>
      </c>
      <c r="E138" s="22">
        <v>67981.563</v>
      </c>
      <c r="F138" s="22" t="s">
        <v>19</v>
      </c>
      <c r="G138" s="22" t="s">
        <v>19</v>
      </c>
      <c r="H138" s="22">
        <v>614323.427</v>
      </c>
      <c r="I138" s="22">
        <v>2313207.578</v>
      </c>
      <c r="J138" s="22">
        <v>261256.891</v>
      </c>
      <c r="K138" s="22">
        <v>100227.763</v>
      </c>
      <c r="L138" s="22">
        <v>1729551.546</v>
      </c>
      <c r="M138" s="22">
        <v>2091036.2</v>
      </c>
      <c r="N138" s="22">
        <v>4404243.778000001</v>
      </c>
    </row>
    <row r="139" spans="1:14" ht="12.75">
      <c r="A139">
        <v>2003</v>
      </c>
      <c r="B139">
        <v>12</v>
      </c>
      <c r="C139" s="22">
        <v>437754.735</v>
      </c>
      <c r="D139" s="22">
        <v>1328679.511</v>
      </c>
      <c r="E139" s="22">
        <v>79364.71</v>
      </c>
      <c r="F139" s="22" t="s">
        <v>19</v>
      </c>
      <c r="G139" s="22" t="s">
        <v>19</v>
      </c>
      <c r="H139" s="22">
        <v>647056.13</v>
      </c>
      <c r="I139" s="22">
        <v>2492855.0859999997</v>
      </c>
      <c r="J139" s="22">
        <v>277023.67</v>
      </c>
      <c r="K139" s="22">
        <v>105217.828</v>
      </c>
      <c r="L139" s="22">
        <v>1857446.988</v>
      </c>
      <c r="M139" s="22">
        <v>2239688.486</v>
      </c>
      <c r="N139" s="22">
        <v>4732543.572</v>
      </c>
    </row>
    <row r="140" spans="3:14" ht="12.75"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</row>
    <row r="141" spans="3:14" ht="12.75">
      <c r="C141" s="22">
        <f>SUM(C8:C140)</f>
        <v>48028640.16799999</v>
      </c>
      <c r="D141" s="22">
        <f aca="true" t="shared" si="0" ref="D141:N141">SUM(D8:D140)</f>
        <v>163747235.21600005</v>
      </c>
      <c r="E141" s="22">
        <f t="shared" si="0"/>
        <v>10290516.436</v>
      </c>
      <c r="F141" s="22">
        <f t="shared" si="0"/>
        <v>537164.833</v>
      </c>
      <c r="G141" s="22">
        <f t="shared" si="0"/>
        <v>5169970.0699999975</v>
      </c>
      <c r="H141" s="22">
        <f t="shared" si="0"/>
        <v>77024515.66000003</v>
      </c>
      <c r="I141" s="22">
        <f t="shared" si="0"/>
        <v>304798042.45800006</v>
      </c>
      <c r="J141" s="22">
        <f t="shared" si="0"/>
        <v>36772325.38399999</v>
      </c>
      <c r="K141" s="22">
        <f t="shared" si="0"/>
        <v>15072682.395</v>
      </c>
      <c r="L141" s="22">
        <f t="shared" si="0"/>
        <v>202840489.1710001</v>
      </c>
      <c r="M141" s="22">
        <f t="shared" si="0"/>
        <v>254685496.67000014</v>
      </c>
      <c r="N141" s="22">
        <f t="shared" si="0"/>
        <v>559483538.9480002</v>
      </c>
    </row>
  </sheetData>
  <printOptions/>
  <pageMargins left="0.75" right="0.75" top="1" bottom="1" header="0.5" footer="0.5"/>
  <pageSetup fitToHeight="2" fitToWidth="1"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40"/>
  <sheetViews>
    <sheetView workbookViewId="0" topLeftCell="A1">
      <pane xSplit="4" ySplit="7" topLeftCell="H13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139" sqref="N139"/>
    </sheetView>
  </sheetViews>
  <sheetFormatPr defaultColWidth="9.140625" defaultRowHeight="12.75"/>
  <cols>
    <col min="1" max="1" width="5.140625" style="0" customWidth="1"/>
    <col min="2" max="2" width="6.7109375" style="0" customWidth="1"/>
    <col min="3" max="3" width="4.8515625" style="0" customWidth="1"/>
    <col min="4" max="4" width="7.57421875" style="0" bestFit="1" customWidth="1"/>
    <col min="5" max="15" width="10.7109375" style="0" customWidth="1"/>
    <col min="16" max="16" width="15.28125" style="0" customWidth="1"/>
  </cols>
  <sheetData>
    <row r="2" spans="1:16" ht="20.25">
      <c r="A2" s="3" t="s">
        <v>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0.25">
      <c r="A3" s="3" t="s">
        <v>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6" spans="11:16" ht="12.75">
      <c r="K6" s="1"/>
      <c r="O6" s="1"/>
      <c r="P6" s="1"/>
    </row>
    <row r="7" spans="1:16" ht="12.75">
      <c r="A7" t="s">
        <v>0</v>
      </c>
      <c r="B7" t="s">
        <v>1</v>
      </c>
      <c r="C7" t="s">
        <v>2</v>
      </c>
      <c r="D7" t="s">
        <v>3</v>
      </c>
      <c r="E7" t="s">
        <v>4</v>
      </c>
      <c r="F7" t="s">
        <v>5</v>
      </c>
      <c r="G7" t="s">
        <v>6</v>
      </c>
      <c r="H7" t="s">
        <v>7</v>
      </c>
      <c r="I7" t="s">
        <v>8</v>
      </c>
      <c r="J7" t="s">
        <v>9</v>
      </c>
      <c r="K7" t="s">
        <v>10</v>
      </c>
      <c r="L7" t="s">
        <v>11</v>
      </c>
      <c r="M7" t="s">
        <v>12</v>
      </c>
      <c r="N7" t="s">
        <v>13</v>
      </c>
      <c r="O7" t="s">
        <v>14</v>
      </c>
      <c r="P7" t="s">
        <v>15</v>
      </c>
    </row>
    <row r="8" spans="1:18" ht="12.75">
      <c r="A8">
        <v>1993</v>
      </c>
      <c r="B8">
        <v>1</v>
      </c>
      <c r="C8">
        <v>13</v>
      </c>
      <c r="D8">
        <v>8</v>
      </c>
      <c r="E8" s="1">
        <v>798.682</v>
      </c>
      <c r="F8" s="1">
        <v>2581.799</v>
      </c>
      <c r="G8" s="1">
        <v>149.769</v>
      </c>
      <c r="H8" s="1">
        <v>58.315</v>
      </c>
      <c r="I8" s="1">
        <v>173.526</v>
      </c>
      <c r="J8" s="1">
        <v>972.799</v>
      </c>
      <c r="K8" s="1">
        <v>4734.89</v>
      </c>
      <c r="L8" s="1">
        <v>352.23</v>
      </c>
      <c r="M8" s="1">
        <v>266.368</v>
      </c>
      <c r="N8" s="1">
        <v>2086.654</v>
      </c>
      <c r="O8" s="1">
        <v>2705.252</v>
      </c>
      <c r="P8" s="1">
        <v>7440.142</v>
      </c>
      <c r="R8" s="1"/>
    </row>
    <row r="9" spans="1:16" ht="12.75">
      <c r="A9">
        <v>1993</v>
      </c>
      <c r="B9">
        <v>2</v>
      </c>
      <c r="C9">
        <v>16</v>
      </c>
      <c r="D9">
        <v>8</v>
      </c>
      <c r="E9" s="1">
        <v>738.043</v>
      </c>
      <c r="F9" s="1">
        <v>2640.335</v>
      </c>
      <c r="G9" s="1">
        <v>158.116</v>
      </c>
      <c r="H9" s="1">
        <v>54.432</v>
      </c>
      <c r="I9" s="1">
        <v>165.753</v>
      </c>
      <c r="J9" s="1">
        <v>964.772</v>
      </c>
      <c r="K9" s="1">
        <v>4721.451</v>
      </c>
      <c r="L9" s="1">
        <v>326.441</v>
      </c>
      <c r="M9" s="1">
        <v>263.538</v>
      </c>
      <c r="N9" s="1">
        <v>2089.4</v>
      </c>
      <c r="O9" s="1">
        <v>2679.379</v>
      </c>
      <c r="P9" s="1">
        <v>7400.83</v>
      </c>
    </row>
    <row r="10" spans="1:16" ht="12.75">
      <c r="A10">
        <v>1993</v>
      </c>
      <c r="B10">
        <v>3</v>
      </c>
      <c r="C10">
        <v>2</v>
      </c>
      <c r="D10">
        <v>8</v>
      </c>
      <c r="E10" s="1">
        <v>740.581</v>
      </c>
      <c r="F10" s="1">
        <v>2221.45</v>
      </c>
      <c r="G10" s="1">
        <v>135.257</v>
      </c>
      <c r="H10" s="1">
        <v>46.977</v>
      </c>
      <c r="I10" s="1">
        <v>127.874</v>
      </c>
      <c r="J10" s="1">
        <v>916.71</v>
      </c>
      <c r="K10" s="1">
        <v>4188.849</v>
      </c>
      <c r="L10" s="1">
        <v>379.422</v>
      </c>
      <c r="M10" s="1">
        <v>278.775</v>
      </c>
      <c r="N10" s="1">
        <v>1958.157</v>
      </c>
      <c r="O10" s="1">
        <v>2616.354</v>
      </c>
      <c r="P10" s="1">
        <v>6805.203</v>
      </c>
    </row>
    <row r="11" spans="1:16" ht="12.75">
      <c r="A11">
        <v>1993</v>
      </c>
      <c r="B11">
        <v>4</v>
      </c>
      <c r="C11">
        <v>19</v>
      </c>
      <c r="D11">
        <v>8</v>
      </c>
      <c r="E11" s="1">
        <v>545.546</v>
      </c>
      <c r="F11" s="1">
        <v>2019.281</v>
      </c>
      <c r="G11" s="1">
        <v>125.176</v>
      </c>
      <c r="H11" s="1">
        <v>37.062</v>
      </c>
      <c r="I11" s="1">
        <v>110.263</v>
      </c>
      <c r="J11" s="1">
        <v>909.787</v>
      </c>
      <c r="K11" s="1">
        <v>3747.115</v>
      </c>
      <c r="L11" s="1">
        <v>347.708</v>
      </c>
      <c r="M11" s="1">
        <v>270.746</v>
      </c>
      <c r="N11" s="1">
        <v>1895.746</v>
      </c>
      <c r="O11" s="1">
        <v>2514.2</v>
      </c>
      <c r="P11" s="1">
        <v>6261.315</v>
      </c>
    </row>
    <row r="12" spans="1:16" ht="12.75">
      <c r="A12">
        <v>1993</v>
      </c>
      <c r="B12">
        <v>5</v>
      </c>
      <c r="C12">
        <v>24</v>
      </c>
      <c r="D12">
        <v>14</v>
      </c>
      <c r="E12" s="1">
        <v>481.058</v>
      </c>
      <c r="F12" s="1">
        <v>1730.504</v>
      </c>
      <c r="G12" s="1">
        <v>104.786</v>
      </c>
      <c r="H12" s="1">
        <v>28.819</v>
      </c>
      <c r="I12" s="1">
        <v>81.628</v>
      </c>
      <c r="J12" s="1">
        <v>862.758</v>
      </c>
      <c r="K12" s="1">
        <v>3289.553</v>
      </c>
      <c r="L12" s="1">
        <v>358.063</v>
      </c>
      <c r="M12" s="1">
        <v>226.938</v>
      </c>
      <c r="N12" s="1">
        <v>2068.421</v>
      </c>
      <c r="O12" s="1">
        <v>2653.422</v>
      </c>
      <c r="P12" s="1">
        <v>5942.975</v>
      </c>
    </row>
    <row r="13" spans="1:16" ht="12.75">
      <c r="A13">
        <v>1993</v>
      </c>
      <c r="B13">
        <v>6</v>
      </c>
      <c r="C13">
        <v>28</v>
      </c>
      <c r="D13">
        <v>13</v>
      </c>
      <c r="E13" s="1">
        <v>453.774</v>
      </c>
      <c r="F13" s="1">
        <v>1730.848</v>
      </c>
      <c r="G13" s="1">
        <v>134.33</v>
      </c>
      <c r="H13" s="1">
        <v>31.958</v>
      </c>
      <c r="I13" s="1">
        <v>91.65</v>
      </c>
      <c r="J13" s="1">
        <v>852.121</v>
      </c>
      <c r="K13" s="1">
        <v>3294.681</v>
      </c>
      <c r="L13" s="1">
        <v>551.646</v>
      </c>
      <c r="M13" s="1">
        <v>227.224</v>
      </c>
      <c r="N13" s="1">
        <v>2321.767</v>
      </c>
      <c r="O13" s="1">
        <v>3100.637</v>
      </c>
      <c r="P13" s="1">
        <v>6395.318</v>
      </c>
    </row>
    <row r="14" spans="1:16" ht="12.75">
      <c r="A14">
        <v>1993</v>
      </c>
      <c r="B14">
        <v>7</v>
      </c>
      <c r="C14">
        <v>19</v>
      </c>
      <c r="D14">
        <v>13</v>
      </c>
      <c r="E14" s="1">
        <v>482.588</v>
      </c>
      <c r="F14" s="1">
        <v>1853.251</v>
      </c>
      <c r="G14" s="1">
        <v>137.121</v>
      </c>
      <c r="H14" s="1">
        <v>31.928</v>
      </c>
      <c r="I14" s="1">
        <v>88.88</v>
      </c>
      <c r="J14" s="1">
        <v>891.662</v>
      </c>
      <c r="K14" s="1">
        <v>3485.43</v>
      </c>
      <c r="L14" s="1">
        <v>603.126</v>
      </c>
      <c r="M14" s="1">
        <v>204.383</v>
      </c>
      <c r="N14" s="1">
        <v>2274.118</v>
      </c>
      <c r="O14" s="1">
        <v>3081.627</v>
      </c>
      <c r="P14" s="1">
        <v>6567.057</v>
      </c>
    </row>
    <row r="15" spans="1:16" ht="12.75">
      <c r="A15">
        <v>1993</v>
      </c>
      <c r="B15">
        <v>8</v>
      </c>
      <c r="C15">
        <v>2</v>
      </c>
      <c r="D15">
        <v>14</v>
      </c>
      <c r="E15" s="1">
        <v>584.139</v>
      </c>
      <c r="F15" s="1">
        <v>2090.202</v>
      </c>
      <c r="G15" s="1">
        <v>140.39</v>
      </c>
      <c r="H15" s="1">
        <v>33.306</v>
      </c>
      <c r="I15" s="1">
        <v>90.917</v>
      </c>
      <c r="J15" s="1">
        <v>879.521</v>
      </c>
      <c r="K15" s="1">
        <v>3818.475</v>
      </c>
      <c r="L15" s="1">
        <v>482.642</v>
      </c>
      <c r="M15" s="1">
        <v>237.916</v>
      </c>
      <c r="N15" s="1">
        <v>2275.828</v>
      </c>
      <c r="O15" s="1">
        <v>2996.386</v>
      </c>
      <c r="P15" s="1">
        <v>6814.861</v>
      </c>
    </row>
    <row r="16" spans="1:16" ht="12.75">
      <c r="A16">
        <v>1993</v>
      </c>
      <c r="B16">
        <v>9</v>
      </c>
      <c r="C16">
        <v>8</v>
      </c>
      <c r="D16">
        <v>17</v>
      </c>
      <c r="E16" s="1">
        <v>621.188</v>
      </c>
      <c r="F16" s="1">
        <v>2002.597</v>
      </c>
      <c r="G16" s="1">
        <v>120.619</v>
      </c>
      <c r="H16" s="1">
        <v>30.487</v>
      </c>
      <c r="I16" s="1">
        <v>92.555</v>
      </c>
      <c r="J16" s="1">
        <v>873.736</v>
      </c>
      <c r="K16" s="1">
        <v>3741.182</v>
      </c>
      <c r="L16" s="1">
        <v>380.16</v>
      </c>
      <c r="M16" s="1">
        <v>262.29</v>
      </c>
      <c r="N16" s="1">
        <v>2159.012</v>
      </c>
      <c r="O16" s="1">
        <v>2801.462</v>
      </c>
      <c r="P16" s="1">
        <v>6542.644</v>
      </c>
    </row>
    <row r="17" spans="1:16" ht="12.75">
      <c r="A17">
        <v>1993</v>
      </c>
      <c r="B17">
        <v>10</v>
      </c>
      <c r="C17">
        <v>27</v>
      </c>
      <c r="D17">
        <v>8</v>
      </c>
      <c r="E17" s="1">
        <v>602.96</v>
      </c>
      <c r="F17" s="1">
        <v>2043.78</v>
      </c>
      <c r="G17" s="1">
        <v>120.001</v>
      </c>
      <c r="H17" s="1">
        <v>39.788</v>
      </c>
      <c r="I17" s="1">
        <v>116.795</v>
      </c>
      <c r="J17" s="1">
        <v>894.516</v>
      </c>
      <c r="K17" s="1">
        <v>3817.84</v>
      </c>
      <c r="L17" s="1">
        <v>366.827</v>
      </c>
      <c r="M17" s="1">
        <v>255.06</v>
      </c>
      <c r="N17" s="1">
        <v>1938.93</v>
      </c>
      <c r="O17" s="1">
        <v>2560.818</v>
      </c>
      <c r="P17" s="1">
        <v>6378.658</v>
      </c>
    </row>
    <row r="18" spans="1:16" ht="12.75">
      <c r="A18">
        <v>1993</v>
      </c>
      <c r="B18">
        <v>11</v>
      </c>
      <c r="C18">
        <v>24</v>
      </c>
      <c r="D18">
        <v>8</v>
      </c>
      <c r="E18" s="1">
        <v>783.243</v>
      </c>
      <c r="F18" s="1">
        <v>2750.086</v>
      </c>
      <c r="G18" s="1">
        <v>174.282</v>
      </c>
      <c r="H18" s="1">
        <v>57.003</v>
      </c>
      <c r="I18" s="1">
        <v>169.799</v>
      </c>
      <c r="J18" s="1">
        <v>999.353</v>
      </c>
      <c r="K18" s="1">
        <v>4933.766</v>
      </c>
      <c r="L18" s="1">
        <v>379.992</v>
      </c>
      <c r="M18" s="1">
        <v>244.425</v>
      </c>
      <c r="N18" s="1">
        <v>2033.082</v>
      </c>
      <c r="O18" s="1">
        <v>2657.499</v>
      </c>
      <c r="P18" s="1">
        <v>7591.265</v>
      </c>
    </row>
    <row r="19" spans="1:16" ht="12.75">
      <c r="A19">
        <v>1993</v>
      </c>
      <c r="B19">
        <v>12</v>
      </c>
      <c r="C19">
        <v>20</v>
      </c>
      <c r="D19">
        <v>9</v>
      </c>
      <c r="E19" s="1">
        <v>624.444</v>
      </c>
      <c r="F19" s="1">
        <v>2567.916</v>
      </c>
      <c r="G19" s="1">
        <v>154.035</v>
      </c>
      <c r="H19" s="1">
        <v>47.717</v>
      </c>
      <c r="I19" s="1">
        <v>137.273</v>
      </c>
      <c r="J19" s="1">
        <v>976.711</v>
      </c>
      <c r="K19" s="1">
        <v>4508.096</v>
      </c>
      <c r="L19" s="1">
        <v>365.974</v>
      </c>
      <c r="M19" s="1">
        <v>255.538</v>
      </c>
      <c r="N19" s="1">
        <v>2166.507</v>
      </c>
      <c r="O19" s="1">
        <v>2788.019</v>
      </c>
      <c r="P19" s="1">
        <v>7296.115</v>
      </c>
    </row>
    <row r="20" spans="1:16" ht="12.75">
      <c r="A20">
        <v>1994</v>
      </c>
      <c r="B20">
        <v>1</v>
      </c>
      <c r="C20">
        <v>31</v>
      </c>
      <c r="D20">
        <v>8</v>
      </c>
      <c r="E20" s="1">
        <v>674.448</v>
      </c>
      <c r="F20" s="1">
        <v>2473.78</v>
      </c>
      <c r="G20" s="1">
        <v>145.808</v>
      </c>
      <c r="H20" s="1">
        <v>48.98</v>
      </c>
      <c r="I20" s="1">
        <v>136.225</v>
      </c>
      <c r="J20" s="1">
        <v>987.954</v>
      </c>
      <c r="K20" s="1">
        <v>4467.195</v>
      </c>
      <c r="L20" s="1">
        <v>331.492</v>
      </c>
      <c r="M20" s="1">
        <v>263.254</v>
      </c>
      <c r="N20" s="1">
        <v>2070.361</v>
      </c>
      <c r="O20" s="1">
        <v>2665.107</v>
      </c>
      <c r="P20" s="1">
        <v>7132.302</v>
      </c>
    </row>
    <row r="21" spans="1:16" ht="12.75">
      <c r="A21">
        <v>1994</v>
      </c>
      <c r="B21">
        <v>2</v>
      </c>
      <c r="C21">
        <v>8</v>
      </c>
      <c r="D21">
        <v>8</v>
      </c>
      <c r="E21" s="1">
        <v>771.526</v>
      </c>
      <c r="F21" s="1">
        <v>2655.202</v>
      </c>
      <c r="G21" s="1">
        <v>172.358</v>
      </c>
      <c r="H21" s="1">
        <v>59.801</v>
      </c>
      <c r="I21" s="1">
        <v>172.978</v>
      </c>
      <c r="J21" s="1">
        <v>939.593</v>
      </c>
      <c r="K21" s="1">
        <v>4771.458</v>
      </c>
      <c r="L21" s="1">
        <v>358.44</v>
      </c>
      <c r="M21" s="1">
        <v>237.267</v>
      </c>
      <c r="N21" s="1">
        <v>1999.429</v>
      </c>
      <c r="O21" s="1">
        <v>2595.136</v>
      </c>
      <c r="P21" s="1">
        <v>7366.594</v>
      </c>
    </row>
    <row r="22" spans="1:16" ht="12.75">
      <c r="A22">
        <v>1994</v>
      </c>
      <c r="B22">
        <v>3</v>
      </c>
      <c r="C22">
        <v>7</v>
      </c>
      <c r="D22">
        <v>8</v>
      </c>
      <c r="E22" s="1">
        <v>602.292</v>
      </c>
      <c r="F22" s="1">
        <v>2328.12</v>
      </c>
      <c r="G22" s="1">
        <v>131.307</v>
      </c>
      <c r="H22" s="1">
        <v>46.807</v>
      </c>
      <c r="I22" s="1">
        <v>129.178</v>
      </c>
      <c r="J22" s="1">
        <v>924.817</v>
      </c>
      <c r="K22" s="1">
        <v>4162.521</v>
      </c>
      <c r="L22" s="1">
        <v>345.472</v>
      </c>
      <c r="M22" s="1">
        <v>259.272</v>
      </c>
      <c r="N22" s="1">
        <v>1917.094</v>
      </c>
      <c r="O22" s="1">
        <v>2521.838</v>
      </c>
      <c r="P22" s="1">
        <v>6684.359</v>
      </c>
    </row>
    <row r="23" spans="1:16" ht="12.75">
      <c r="A23">
        <v>1994</v>
      </c>
      <c r="B23">
        <v>4</v>
      </c>
      <c r="C23">
        <v>7</v>
      </c>
      <c r="D23">
        <v>8</v>
      </c>
      <c r="E23" s="1">
        <v>521.182</v>
      </c>
      <c r="F23" s="1">
        <v>2104.188</v>
      </c>
      <c r="G23" s="1">
        <v>154.308</v>
      </c>
      <c r="H23" s="1">
        <v>38.673</v>
      </c>
      <c r="I23" s="1">
        <v>117.872</v>
      </c>
      <c r="J23" s="1">
        <v>858.408</v>
      </c>
      <c r="K23" s="1">
        <v>3794.631</v>
      </c>
      <c r="L23" s="1">
        <v>351.332</v>
      </c>
      <c r="M23" s="1">
        <v>258.247</v>
      </c>
      <c r="N23" s="1">
        <v>1926.035</v>
      </c>
      <c r="O23" s="1">
        <v>2535.614</v>
      </c>
      <c r="P23" s="1">
        <v>6330.245</v>
      </c>
    </row>
    <row r="24" spans="1:16" ht="12.75">
      <c r="A24">
        <v>1994</v>
      </c>
      <c r="B24">
        <v>5</v>
      </c>
      <c r="C24">
        <v>25</v>
      </c>
      <c r="D24">
        <v>15</v>
      </c>
      <c r="E24" s="1">
        <v>536.804</v>
      </c>
      <c r="F24" s="1">
        <v>1806.1</v>
      </c>
      <c r="G24" s="1">
        <v>102.616</v>
      </c>
      <c r="H24" s="1">
        <v>28.988</v>
      </c>
      <c r="I24" s="1">
        <v>89.314</v>
      </c>
      <c r="J24" s="1">
        <v>838.243</v>
      </c>
      <c r="K24" s="1">
        <v>3402.065</v>
      </c>
      <c r="L24" s="1">
        <v>483.255</v>
      </c>
      <c r="M24" s="1">
        <v>252.252</v>
      </c>
      <c r="N24" s="1">
        <v>2117.721</v>
      </c>
      <c r="O24" s="1">
        <v>2853.228</v>
      </c>
      <c r="P24" s="1">
        <v>6255.293</v>
      </c>
    </row>
    <row r="25" spans="1:16" ht="12.75">
      <c r="A25">
        <v>1994</v>
      </c>
      <c r="B25">
        <v>6</v>
      </c>
      <c r="C25">
        <v>29</v>
      </c>
      <c r="D25">
        <v>14</v>
      </c>
      <c r="E25" s="1">
        <v>603.286</v>
      </c>
      <c r="F25" s="1">
        <v>2042.349</v>
      </c>
      <c r="G25" s="1">
        <v>124.516</v>
      </c>
      <c r="H25" s="1">
        <v>31.663</v>
      </c>
      <c r="I25" s="1">
        <v>87.294</v>
      </c>
      <c r="J25" s="1">
        <v>906.641</v>
      </c>
      <c r="K25" s="1">
        <v>3795.749</v>
      </c>
      <c r="L25" s="1">
        <v>649.189</v>
      </c>
      <c r="M25" s="1">
        <v>265.8</v>
      </c>
      <c r="N25" s="1">
        <v>2530.358</v>
      </c>
      <c r="O25" s="1">
        <v>3445.347</v>
      </c>
      <c r="P25" s="1">
        <v>7241.096</v>
      </c>
    </row>
    <row r="26" spans="1:16" ht="12.75">
      <c r="A26">
        <v>1994</v>
      </c>
      <c r="B26">
        <v>7</v>
      </c>
      <c r="C26">
        <v>21</v>
      </c>
      <c r="D26">
        <v>14</v>
      </c>
      <c r="E26" s="1">
        <v>674.851</v>
      </c>
      <c r="F26" s="1">
        <v>2256.348</v>
      </c>
      <c r="G26" s="1">
        <v>141.666</v>
      </c>
      <c r="H26" s="1">
        <v>34.003</v>
      </c>
      <c r="I26" s="1">
        <v>99.871</v>
      </c>
      <c r="J26" s="1">
        <v>911.845</v>
      </c>
      <c r="K26" s="1">
        <v>4118.584</v>
      </c>
      <c r="L26" s="1">
        <v>557.806</v>
      </c>
      <c r="M26" s="1">
        <v>255.441</v>
      </c>
      <c r="N26" s="1">
        <v>2544.277</v>
      </c>
      <c r="O26" s="1">
        <v>3357.524</v>
      </c>
      <c r="P26" s="1">
        <v>7476.108</v>
      </c>
    </row>
    <row r="27" spans="1:16" ht="12.75">
      <c r="A27">
        <v>1994</v>
      </c>
      <c r="B27">
        <v>8</v>
      </c>
      <c r="C27">
        <v>3</v>
      </c>
      <c r="D27">
        <v>14</v>
      </c>
      <c r="E27" s="1">
        <v>658.749</v>
      </c>
      <c r="F27" s="1">
        <v>2010.308</v>
      </c>
      <c r="G27" s="1">
        <v>154.905</v>
      </c>
      <c r="H27" s="1">
        <v>33.348</v>
      </c>
      <c r="I27" s="1">
        <v>102.852</v>
      </c>
      <c r="J27" s="1">
        <v>923.648</v>
      </c>
      <c r="K27" s="1">
        <v>3883.81</v>
      </c>
      <c r="L27" s="1">
        <v>396.506</v>
      </c>
      <c r="M27" s="1">
        <v>266.124</v>
      </c>
      <c r="N27" s="1">
        <v>2614.9</v>
      </c>
      <c r="O27" s="1">
        <v>3277.53</v>
      </c>
      <c r="P27" s="1">
        <v>7161.34</v>
      </c>
    </row>
    <row r="28" spans="1:16" ht="12.75">
      <c r="A28">
        <v>1994</v>
      </c>
      <c r="B28">
        <v>9</v>
      </c>
      <c r="C28">
        <v>7</v>
      </c>
      <c r="D28">
        <v>14</v>
      </c>
      <c r="E28" s="1">
        <v>558.831</v>
      </c>
      <c r="F28" s="1">
        <v>1962.74</v>
      </c>
      <c r="G28" s="1">
        <v>106.545</v>
      </c>
      <c r="H28" s="1">
        <v>32.807</v>
      </c>
      <c r="I28" s="1">
        <v>94.907</v>
      </c>
      <c r="J28" s="1">
        <v>905.435</v>
      </c>
      <c r="K28" s="1">
        <v>3661.265</v>
      </c>
      <c r="L28" s="1">
        <v>428.989</v>
      </c>
      <c r="M28" s="1">
        <v>284.117</v>
      </c>
      <c r="N28" s="1">
        <v>2286.572</v>
      </c>
      <c r="O28" s="1">
        <v>2999.678</v>
      </c>
      <c r="P28" s="1">
        <v>6660.943</v>
      </c>
    </row>
    <row r="29" spans="1:16" ht="12.75">
      <c r="A29">
        <v>1994</v>
      </c>
      <c r="B29">
        <v>10</v>
      </c>
      <c r="C29">
        <v>17</v>
      </c>
      <c r="D29">
        <v>8</v>
      </c>
      <c r="E29" s="1">
        <v>587.441</v>
      </c>
      <c r="F29" s="1">
        <v>2185.849</v>
      </c>
      <c r="G29" s="1">
        <v>136.008</v>
      </c>
      <c r="H29" s="1">
        <v>38.438</v>
      </c>
      <c r="I29" s="1">
        <v>108.925</v>
      </c>
      <c r="J29" s="1">
        <v>902.682</v>
      </c>
      <c r="K29" s="1">
        <v>3959.343</v>
      </c>
      <c r="L29" s="1">
        <v>328.732</v>
      </c>
      <c r="M29" s="1">
        <v>174.434</v>
      </c>
      <c r="N29" s="1">
        <v>2018.999</v>
      </c>
      <c r="O29" s="1">
        <v>2522.165</v>
      </c>
      <c r="P29" s="1">
        <v>6481.508</v>
      </c>
    </row>
    <row r="30" spans="1:16" ht="12.75">
      <c r="A30">
        <v>1994</v>
      </c>
      <c r="B30">
        <v>11</v>
      </c>
      <c r="C30">
        <v>22</v>
      </c>
      <c r="D30">
        <v>8</v>
      </c>
      <c r="E30" s="1">
        <v>707.017</v>
      </c>
      <c r="F30" s="1">
        <v>2607.183</v>
      </c>
      <c r="G30" s="1">
        <v>180.454</v>
      </c>
      <c r="H30" s="1">
        <v>43.689</v>
      </c>
      <c r="I30" s="1">
        <v>145.666</v>
      </c>
      <c r="J30" s="1">
        <v>951.843</v>
      </c>
      <c r="K30" s="1">
        <v>4635.852</v>
      </c>
      <c r="L30" s="1">
        <v>336.804</v>
      </c>
      <c r="M30" s="1">
        <v>190.349</v>
      </c>
      <c r="N30" s="1">
        <v>2194.628</v>
      </c>
      <c r="O30" s="1">
        <v>2721.781</v>
      </c>
      <c r="P30" s="1">
        <v>7357.633</v>
      </c>
    </row>
    <row r="31" spans="1:16" ht="12.75">
      <c r="A31">
        <v>1994</v>
      </c>
      <c r="B31">
        <v>12</v>
      </c>
      <c r="C31">
        <v>5</v>
      </c>
      <c r="D31">
        <v>9</v>
      </c>
      <c r="E31" s="1">
        <v>742.29</v>
      </c>
      <c r="F31" s="1">
        <v>2678.565</v>
      </c>
      <c r="G31" s="1">
        <v>169.246</v>
      </c>
      <c r="H31" s="1">
        <v>45.392</v>
      </c>
      <c r="I31" s="1">
        <v>153.869</v>
      </c>
      <c r="J31" s="1">
        <v>968.764</v>
      </c>
      <c r="K31" s="1">
        <v>4758.126</v>
      </c>
      <c r="L31" s="1">
        <v>331.426</v>
      </c>
      <c r="M31" s="1">
        <v>190.114</v>
      </c>
      <c r="N31" s="1">
        <v>2202.109</v>
      </c>
      <c r="O31" s="1">
        <v>2723.649</v>
      </c>
      <c r="P31" s="1">
        <v>7481.775</v>
      </c>
    </row>
    <row r="32" spans="1:16" ht="12.75">
      <c r="A32">
        <v>1995</v>
      </c>
      <c r="B32">
        <v>1</v>
      </c>
      <c r="C32">
        <v>4</v>
      </c>
      <c r="D32">
        <v>8</v>
      </c>
      <c r="E32" s="1">
        <v>783.241</v>
      </c>
      <c r="F32" s="1">
        <v>2507.139</v>
      </c>
      <c r="G32" s="1">
        <v>141.169</v>
      </c>
      <c r="H32" s="1" t="s">
        <v>19</v>
      </c>
      <c r="I32" s="1">
        <v>163.502</v>
      </c>
      <c r="J32" s="1">
        <v>983.429</v>
      </c>
      <c r="K32" s="1">
        <v>4578.48</v>
      </c>
      <c r="L32" s="1">
        <v>388.646</v>
      </c>
      <c r="M32" s="1">
        <v>197.416</v>
      </c>
      <c r="N32" s="1">
        <v>2225.961</v>
      </c>
      <c r="O32" s="1">
        <v>2812.023</v>
      </c>
      <c r="P32" s="1">
        <v>7390.503</v>
      </c>
    </row>
    <row r="33" spans="1:16" ht="12.75">
      <c r="A33">
        <v>1995</v>
      </c>
      <c r="B33">
        <v>2</v>
      </c>
      <c r="C33">
        <v>13</v>
      </c>
      <c r="D33">
        <v>9</v>
      </c>
      <c r="E33" s="1">
        <v>743.796</v>
      </c>
      <c r="F33" s="1">
        <v>2494.415</v>
      </c>
      <c r="G33" s="1">
        <v>143.55</v>
      </c>
      <c r="H33" s="1" t="s">
        <v>19</v>
      </c>
      <c r="I33" s="1">
        <v>161.441</v>
      </c>
      <c r="J33" s="1">
        <v>971.093</v>
      </c>
      <c r="K33" s="1">
        <v>4514.295</v>
      </c>
      <c r="L33" s="1">
        <v>319.639</v>
      </c>
      <c r="M33" s="1">
        <v>184.336</v>
      </c>
      <c r="N33" s="1">
        <v>2115.479</v>
      </c>
      <c r="O33" s="1">
        <v>2619.454</v>
      </c>
      <c r="P33" s="1">
        <v>7133.749</v>
      </c>
    </row>
    <row r="34" spans="1:16" ht="12.75">
      <c r="A34">
        <v>1995</v>
      </c>
      <c r="B34">
        <v>3</v>
      </c>
      <c r="C34">
        <v>6</v>
      </c>
      <c r="D34">
        <v>8</v>
      </c>
      <c r="E34" s="1">
        <v>635.123</v>
      </c>
      <c r="F34" s="1">
        <v>2448.433</v>
      </c>
      <c r="G34" s="1">
        <v>161.101</v>
      </c>
      <c r="H34" s="1" t="s">
        <v>19</v>
      </c>
      <c r="I34" s="1">
        <v>139.238</v>
      </c>
      <c r="J34" s="1">
        <v>943.575</v>
      </c>
      <c r="K34" s="1">
        <v>4327.47</v>
      </c>
      <c r="L34" s="1">
        <v>370.098</v>
      </c>
      <c r="M34" s="1">
        <v>202.358</v>
      </c>
      <c r="N34" s="1">
        <v>2090.544</v>
      </c>
      <c r="O34" s="1">
        <v>2663</v>
      </c>
      <c r="P34" s="1">
        <v>6990.47</v>
      </c>
    </row>
    <row r="35" spans="1:16" ht="12.75">
      <c r="A35">
        <v>1995</v>
      </c>
      <c r="B35">
        <v>4</v>
      </c>
      <c r="C35">
        <v>19</v>
      </c>
      <c r="D35">
        <v>8</v>
      </c>
      <c r="E35" s="1">
        <v>584.15</v>
      </c>
      <c r="F35" s="1">
        <v>2288.112</v>
      </c>
      <c r="G35" s="1">
        <v>135.793</v>
      </c>
      <c r="H35" s="1" t="s">
        <v>19</v>
      </c>
      <c r="I35" s="1">
        <v>109.639</v>
      </c>
      <c r="J35" s="1">
        <v>879.605</v>
      </c>
      <c r="K35" s="1">
        <v>3997.299</v>
      </c>
      <c r="L35" s="1">
        <v>288.743</v>
      </c>
      <c r="M35" s="1">
        <v>201.131</v>
      </c>
      <c r="N35" s="1">
        <v>2019.21</v>
      </c>
      <c r="O35" s="1">
        <v>2509.084</v>
      </c>
      <c r="P35" s="1">
        <v>6506.383</v>
      </c>
    </row>
    <row r="36" spans="1:16" ht="12.75">
      <c r="A36">
        <v>1995</v>
      </c>
      <c r="B36">
        <v>5</v>
      </c>
      <c r="C36">
        <v>31</v>
      </c>
      <c r="D36">
        <v>14</v>
      </c>
      <c r="E36" s="1">
        <v>541.648</v>
      </c>
      <c r="F36" s="1">
        <v>1866.205</v>
      </c>
      <c r="G36" s="1">
        <v>111.564</v>
      </c>
      <c r="H36" s="1" t="s">
        <v>19</v>
      </c>
      <c r="I36" s="1">
        <v>96.389</v>
      </c>
      <c r="J36" s="1">
        <v>832.815</v>
      </c>
      <c r="K36" s="1">
        <v>3448.621</v>
      </c>
      <c r="L36" s="1">
        <v>417.523</v>
      </c>
      <c r="M36" s="1">
        <v>122.654</v>
      </c>
      <c r="N36" s="1">
        <v>2104.988</v>
      </c>
      <c r="O36" s="1">
        <v>2645.165</v>
      </c>
      <c r="P36" s="1">
        <v>6093.786</v>
      </c>
    </row>
    <row r="37" spans="1:16" ht="12.75">
      <c r="A37">
        <v>1995</v>
      </c>
      <c r="B37">
        <v>6</v>
      </c>
      <c r="C37">
        <v>26</v>
      </c>
      <c r="D37">
        <v>15</v>
      </c>
      <c r="E37" s="1">
        <v>601.321</v>
      </c>
      <c r="F37" s="1">
        <v>2010.808</v>
      </c>
      <c r="G37" s="1">
        <v>101.304</v>
      </c>
      <c r="H37" s="1" t="s">
        <v>19</v>
      </c>
      <c r="I37" s="1">
        <v>98.44</v>
      </c>
      <c r="J37" s="1">
        <v>876.527</v>
      </c>
      <c r="K37" s="1">
        <v>3688.4</v>
      </c>
      <c r="L37" s="1">
        <v>417.778</v>
      </c>
      <c r="M37" s="1">
        <v>126.937</v>
      </c>
      <c r="N37" s="1">
        <v>2422.918</v>
      </c>
      <c r="O37" s="1">
        <v>2967.633</v>
      </c>
      <c r="P37" s="1">
        <v>6656.033</v>
      </c>
    </row>
    <row r="38" spans="1:16" ht="12.75">
      <c r="A38">
        <v>1995</v>
      </c>
      <c r="B38">
        <v>7</v>
      </c>
      <c r="C38">
        <v>28</v>
      </c>
      <c r="D38">
        <v>15</v>
      </c>
      <c r="E38" s="1">
        <v>600.702</v>
      </c>
      <c r="F38" s="1">
        <v>2062.01</v>
      </c>
      <c r="G38" s="1">
        <v>137.414</v>
      </c>
      <c r="H38" s="1" t="s">
        <v>19</v>
      </c>
      <c r="I38" s="1">
        <v>90.02</v>
      </c>
      <c r="J38" s="1">
        <v>927.821</v>
      </c>
      <c r="K38" s="1">
        <v>3817.967</v>
      </c>
      <c r="L38" s="1">
        <v>585.505</v>
      </c>
      <c r="M38" s="1">
        <v>153.278</v>
      </c>
      <c r="N38" s="1">
        <v>2665.29</v>
      </c>
      <c r="O38" s="1">
        <v>3404.073</v>
      </c>
      <c r="P38" s="1">
        <v>7222.04</v>
      </c>
    </row>
    <row r="39" spans="1:16" ht="12.75">
      <c r="A39">
        <v>1995</v>
      </c>
      <c r="B39">
        <v>8</v>
      </c>
      <c r="C39">
        <v>3</v>
      </c>
      <c r="D39">
        <v>15</v>
      </c>
      <c r="E39" s="1">
        <v>623.184</v>
      </c>
      <c r="F39" s="1">
        <v>2024.172</v>
      </c>
      <c r="G39" s="1">
        <v>149.741</v>
      </c>
      <c r="H39" s="1" t="s">
        <v>19</v>
      </c>
      <c r="I39" s="1">
        <v>98.887</v>
      </c>
      <c r="J39" s="1">
        <v>907.49</v>
      </c>
      <c r="K39" s="1">
        <v>3803.474</v>
      </c>
      <c r="L39" s="1">
        <v>546.614</v>
      </c>
      <c r="M39" s="1">
        <v>150.198</v>
      </c>
      <c r="N39" s="1">
        <v>2570.13</v>
      </c>
      <c r="O39" s="1">
        <v>3266.942</v>
      </c>
      <c r="P39" s="1">
        <v>7070.416</v>
      </c>
    </row>
    <row r="40" spans="1:16" ht="12.75">
      <c r="A40">
        <v>1995</v>
      </c>
      <c r="B40">
        <v>9</v>
      </c>
      <c r="C40">
        <v>1</v>
      </c>
      <c r="D40">
        <v>14</v>
      </c>
      <c r="E40" s="1">
        <v>590.345</v>
      </c>
      <c r="F40" s="1">
        <v>1897.636</v>
      </c>
      <c r="G40" s="1">
        <v>123.47</v>
      </c>
      <c r="H40" s="1" t="s">
        <v>19</v>
      </c>
      <c r="I40" s="1">
        <v>92.492</v>
      </c>
      <c r="J40" s="1">
        <v>902.208</v>
      </c>
      <c r="K40" s="1">
        <v>3606.151</v>
      </c>
      <c r="L40" s="1">
        <v>450.547</v>
      </c>
      <c r="M40" s="1">
        <v>134.849</v>
      </c>
      <c r="N40" s="1">
        <v>2517.83</v>
      </c>
      <c r="O40" s="1">
        <v>3103.226</v>
      </c>
      <c r="P40" s="1">
        <v>6709.377</v>
      </c>
    </row>
    <row r="41" spans="1:16" ht="12.75">
      <c r="A41">
        <v>1995</v>
      </c>
      <c r="B41">
        <v>10</v>
      </c>
      <c r="C41">
        <v>31</v>
      </c>
      <c r="D41">
        <v>8</v>
      </c>
      <c r="E41" s="1">
        <v>706.934</v>
      </c>
      <c r="F41" s="1">
        <v>2225.521</v>
      </c>
      <c r="G41" s="1">
        <v>133.078</v>
      </c>
      <c r="H41" s="1" t="s">
        <v>19</v>
      </c>
      <c r="I41" s="1">
        <v>133.336</v>
      </c>
      <c r="J41" s="1">
        <v>938.997</v>
      </c>
      <c r="K41" s="1">
        <v>4137.866</v>
      </c>
      <c r="L41" s="1">
        <v>359.66</v>
      </c>
      <c r="M41" s="1">
        <v>147.285</v>
      </c>
      <c r="N41" s="1">
        <v>1960.227</v>
      </c>
      <c r="O41" s="1">
        <v>2467.172</v>
      </c>
      <c r="P41" s="1">
        <v>6605.038</v>
      </c>
    </row>
    <row r="42" spans="1:16" ht="12.75">
      <c r="A42">
        <v>1995</v>
      </c>
      <c r="B42">
        <v>11</v>
      </c>
      <c r="C42">
        <v>2</v>
      </c>
      <c r="D42">
        <v>8</v>
      </c>
      <c r="E42" s="1">
        <v>721.788</v>
      </c>
      <c r="F42" s="1">
        <v>2381.911</v>
      </c>
      <c r="G42" s="1">
        <v>155.146</v>
      </c>
      <c r="H42" s="1" t="s">
        <v>19</v>
      </c>
      <c r="I42" s="1">
        <v>151.831</v>
      </c>
      <c r="J42" s="1">
        <v>939.708</v>
      </c>
      <c r="K42" s="1">
        <v>4350.384</v>
      </c>
      <c r="L42" s="1">
        <v>370.624</v>
      </c>
      <c r="M42" s="1">
        <v>151.481</v>
      </c>
      <c r="N42" s="1">
        <v>2226.534</v>
      </c>
      <c r="O42" s="1">
        <v>2748.639</v>
      </c>
      <c r="P42" s="1">
        <v>7099.023</v>
      </c>
    </row>
    <row r="43" spans="1:16" ht="12.75">
      <c r="A43">
        <v>1995</v>
      </c>
      <c r="B43">
        <v>12</v>
      </c>
      <c r="C43">
        <v>18</v>
      </c>
      <c r="D43">
        <v>18</v>
      </c>
      <c r="E43" s="1">
        <v>659.616</v>
      </c>
      <c r="F43" s="1">
        <v>2240.119</v>
      </c>
      <c r="G43" s="1">
        <v>164.347</v>
      </c>
      <c r="H43" s="1" t="s">
        <v>19</v>
      </c>
      <c r="I43" s="1">
        <v>159.305</v>
      </c>
      <c r="J43" s="1">
        <v>1015.667</v>
      </c>
      <c r="K43" s="1">
        <v>4239.054</v>
      </c>
      <c r="L43" s="1">
        <v>388.777</v>
      </c>
      <c r="M43" s="1">
        <v>153.691</v>
      </c>
      <c r="N43" s="1">
        <v>2507.719</v>
      </c>
      <c r="O43" s="1">
        <v>3050.187</v>
      </c>
      <c r="P43" s="1">
        <v>7289.241</v>
      </c>
    </row>
    <row r="44" spans="1:16" ht="12.75">
      <c r="A44">
        <v>1996</v>
      </c>
      <c r="B44">
        <v>1</v>
      </c>
      <c r="C44">
        <v>31</v>
      </c>
      <c r="D44">
        <v>8</v>
      </c>
      <c r="E44" s="1">
        <v>922.425</v>
      </c>
      <c r="F44" s="1">
        <v>2699.697</v>
      </c>
      <c r="G44" s="1">
        <v>154.658</v>
      </c>
      <c r="H44" s="1" t="s">
        <v>19</v>
      </c>
      <c r="I44" s="1">
        <v>201.515</v>
      </c>
      <c r="J44" s="1">
        <v>1028.855</v>
      </c>
      <c r="K44" s="1">
        <v>5007.15</v>
      </c>
      <c r="L44" s="1">
        <v>414.444</v>
      </c>
      <c r="M44" s="1">
        <v>164.075</v>
      </c>
      <c r="N44" s="1">
        <v>2336.396</v>
      </c>
      <c r="O44" s="1">
        <v>2914.915</v>
      </c>
      <c r="P44" s="1">
        <v>7922.065</v>
      </c>
    </row>
    <row r="45" spans="1:16" ht="12.75">
      <c r="A45">
        <v>1996</v>
      </c>
      <c r="B45">
        <v>2</v>
      </c>
      <c r="C45">
        <v>2</v>
      </c>
      <c r="D45">
        <v>8</v>
      </c>
      <c r="E45" s="1">
        <v>930.306</v>
      </c>
      <c r="F45" s="1">
        <v>2741.534</v>
      </c>
      <c r="G45" s="1">
        <v>164.31</v>
      </c>
      <c r="H45" s="1" t="s">
        <v>19</v>
      </c>
      <c r="I45" s="1">
        <v>197.805</v>
      </c>
      <c r="J45" s="1">
        <v>1053.521</v>
      </c>
      <c r="K45" s="1">
        <v>5087.476</v>
      </c>
      <c r="L45" s="1">
        <v>413.892</v>
      </c>
      <c r="M45" s="1">
        <v>167.547</v>
      </c>
      <c r="N45" s="1">
        <v>2344.469</v>
      </c>
      <c r="O45" s="1">
        <v>2925.908</v>
      </c>
      <c r="P45" s="1">
        <v>8013.384</v>
      </c>
    </row>
    <row r="46" spans="1:16" ht="12.75">
      <c r="A46">
        <v>1996</v>
      </c>
      <c r="B46">
        <v>3</v>
      </c>
      <c r="C46">
        <v>1</v>
      </c>
      <c r="D46">
        <v>8</v>
      </c>
      <c r="E46" s="1">
        <v>710.785</v>
      </c>
      <c r="F46" s="1">
        <v>2438.08</v>
      </c>
      <c r="G46" s="1">
        <v>149.057</v>
      </c>
      <c r="H46" s="1" t="s">
        <v>19</v>
      </c>
      <c r="I46" s="1">
        <v>166.373</v>
      </c>
      <c r="J46" s="1">
        <v>962.015</v>
      </c>
      <c r="K46" s="1">
        <v>4426.31</v>
      </c>
      <c r="L46" s="1">
        <v>340.954</v>
      </c>
      <c r="M46" s="1">
        <v>162.985</v>
      </c>
      <c r="N46" s="1">
        <v>2202.198</v>
      </c>
      <c r="O46" s="1">
        <v>2706.137</v>
      </c>
      <c r="P46" s="1">
        <v>7132.447</v>
      </c>
    </row>
    <row r="47" spans="1:16" ht="12.75">
      <c r="A47">
        <v>1996</v>
      </c>
      <c r="B47">
        <v>4</v>
      </c>
      <c r="C47">
        <v>19</v>
      </c>
      <c r="D47">
        <v>9</v>
      </c>
      <c r="E47" s="1">
        <v>535.299</v>
      </c>
      <c r="F47" s="1">
        <v>2177.051</v>
      </c>
      <c r="G47" s="1">
        <v>142.206</v>
      </c>
      <c r="H47" s="1" t="s">
        <v>19</v>
      </c>
      <c r="I47" s="1">
        <v>127.167</v>
      </c>
      <c r="J47" s="1">
        <v>944.137</v>
      </c>
      <c r="K47" s="1">
        <v>3925.86</v>
      </c>
      <c r="L47" s="1">
        <v>306.071</v>
      </c>
      <c r="M47" s="1">
        <v>138.607</v>
      </c>
      <c r="N47" s="1">
        <v>2129.655</v>
      </c>
      <c r="O47" s="1">
        <v>2574.333</v>
      </c>
      <c r="P47" s="1">
        <v>6500.193</v>
      </c>
    </row>
    <row r="48" spans="1:16" ht="12.75">
      <c r="A48">
        <v>1996</v>
      </c>
      <c r="B48">
        <v>5</v>
      </c>
      <c r="C48">
        <v>13</v>
      </c>
      <c r="D48">
        <v>14</v>
      </c>
      <c r="E48" s="1">
        <v>461.277</v>
      </c>
      <c r="F48" s="1">
        <v>1799.023</v>
      </c>
      <c r="G48" s="1">
        <v>104.127</v>
      </c>
      <c r="H48" s="1" t="s">
        <v>19</v>
      </c>
      <c r="I48" s="1">
        <v>94.278</v>
      </c>
      <c r="J48" s="1">
        <v>887.252</v>
      </c>
      <c r="K48" s="1">
        <v>3345.957</v>
      </c>
      <c r="L48" s="1">
        <v>435.64</v>
      </c>
      <c r="M48" s="1">
        <v>130.075</v>
      </c>
      <c r="N48" s="1">
        <v>2502.081</v>
      </c>
      <c r="O48" s="1">
        <v>3067.796</v>
      </c>
      <c r="P48" s="1">
        <v>6413.753</v>
      </c>
    </row>
    <row r="49" spans="1:16" ht="12.75">
      <c r="A49">
        <v>1996</v>
      </c>
      <c r="B49">
        <v>6</v>
      </c>
      <c r="C49">
        <v>10</v>
      </c>
      <c r="D49">
        <v>13</v>
      </c>
      <c r="E49" s="1">
        <v>531.258</v>
      </c>
      <c r="F49" s="1">
        <v>1895.232</v>
      </c>
      <c r="G49" s="1">
        <v>123.097</v>
      </c>
      <c r="H49" s="1" t="s">
        <v>19</v>
      </c>
      <c r="I49" s="1">
        <v>93.617</v>
      </c>
      <c r="J49" s="1">
        <v>939.235</v>
      </c>
      <c r="K49" s="1">
        <v>3582.439</v>
      </c>
      <c r="L49" s="1">
        <v>568.439</v>
      </c>
      <c r="M49" s="1">
        <v>149.136</v>
      </c>
      <c r="N49" s="1">
        <v>2742.497</v>
      </c>
      <c r="O49" s="1">
        <v>3460.072</v>
      </c>
      <c r="P49" s="1">
        <v>7042.511</v>
      </c>
    </row>
    <row r="50" spans="1:16" ht="12.75">
      <c r="A50">
        <v>1996</v>
      </c>
      <c r="B50">
        <v>7</v>
      </c>
      <c r="C50">
        <v>26</v>
      </c>
      <c r="D50">
        <v>15</v>
      </c>
      <c r="E50" s="1">
        <v>674.877</v>
      </c>
      <c r="F50" s="1">
        <v>2233.242</v>
      </c>
      <c r="G50" s="1">
        <v>145.041</v>
      </c>
      <c r="H50" s="1" t="s">
        <v>19</v>
      </c>
      <c r="I50" s="1">
        <v>110.718</v>
      </c>
      <c r="J50" s="1">
        <v>969.785</v>
      </c>
      <c r="K50" s="1">
        <v>4133.663</v>
      </c>
      <c r="L50" s="1">
        <v>600.211</v>
      </c>
      <c r="M50" s="1">
        <v>148.781</v>
      </c>
      <c r="N50" s="1">
        <v>2784.274</v>
      </c>
      <c r="O50" s="1">
        <v>3533.266</v>
      </c>
      <c r="P50" s="1">
        <v>7666.929</v>
      </c>
    </row>
    <row r="51" spans="1:16" ht="12.75">
      <c r="A51">
        <v>1996</v>
      </c>
      <c r="B51">
        <v>8</v>
      </c>
      <c r="C51">
        <v>14</v>
      </c>
      <c r="D51">
        <v>15</v>
      </c>
      <c r="E51" s="1">
        <v>671.629</v>
      </c>
      <c r="F51" s="1">
        <v>2188.699</v>
      </c>
      <c r="G51" s="1">
        <v>155.099</v>
      </c>
      <c r="H51" s="1" t="s">
        <v>19</v>
      </c>
      <c r="I51" s="1">
        <v>99.746</v>
      </c>
      <c r="J51" s="1">
        <v>951.826</v>
      </c>
      <c r="K51" s="1">
        <v>4066.999</v>
      </c>
      <c r="L51" s="1">
        <v>432.946</v>
      </c>
      <c r="M51" s="1">
        <v>135.445</v>
      </c>
      <c r="N51" s="1">
        <v>2928.931</v>
      </c>
      <c r="O51" s="1">
        <v>3497.322</v>
      </c>
      <c r="P51" s="1">
        <v>7564.321</v>
      </c>
    </row>
    <row r="52" spans="1:16" ht="12.75">
      <c r="A52">
        <v>1996</v>
      </c>
      <c r="B52">
        <v>9</v>
      </c>
      <c r="C52">
        <v>4</v>
      </c>
      <c r="D52">
        <v>15</v>
      </c>
      <c r="E52" s="1">
        <v>521.762</v>
      </c>
      <c r="F52" s="1">
        <v>1844.765</v>
      </c>
      <c r="G52" s="1">
        <v>110.085</v>
      </c>
      <c r="H52" s="1" t="s">
        <v>19</v>
      </c>
      <c r="I52" s="1">
        <v>104.041</v>
      </c>
      <c r="J52" s="1">
        <v>957.571</v>
      </c>
      <c r="K52" s="1">
        <v>3538.224</v>
      </c>
      <c r="L52" s="1">
        <v>449.901</v>
      </c>
      <c r="M52" s="1">
        <v>130.013</v>
      </c>
      <c r="N52" s="1">
        <v>2756.385</v>
      </c>
      <c r="O52" s="1">
        <v>3336.299</v>
      </c>
      <c r="P52" s="1">
        <v>6874.523</v>
      </c>
    </row>
    <row r="53" spans="1:16" ht="12.75">
      <c r="A53">
        <v>1996</v>
      </c>
      <c r="B53">
        <v>10</v>
      </c>
      <c r="C53">
        <v>21</v>
      </c>
      <c r="D53">
        <v>8</v>
      </c>
      <c r="E53" s="1">
        <v>680.713</v>
      </c>
      <c r="F53" s="1">
        <v>2324.721</v>
      </c>
      <c r="G53" s="1">
        <v>156.863</v>
      </c>
      <c r="H53" s="1" t="s">
        <v>19</v>
      </c>
      <c r="I53" s="1">
        <v>143.383</v>
      </c>
      <c r="J53" s="1">
        <v>938.773</v>
      </c>
      <c r="K53" s="1">
        <v>4244.453</v>
      </c>
      <c r="L53" s="1">
        <v>375.662</v>
      </c>
      <c r="M53" s="1">
        <v>132.37</v>
      </c>
      <c r="N53" s="1">
        <v>2173.867</v>
      </c>
      <c r="O53" s="1">
        <v>2681.899</v>
      </c>
      <c r="P53" s="1">
        <v>6926.352</v>
      </c>
    </row>
    <row r="54" spans="1:16" ht="12.75">
      <c r="A54">
        <v>1996</v>
      </c>
      <c r="B54">
        <v>11</v>
      </c>
      <c r="C54">
        <v>26</v>
      </c>
      <c r="D54">
        <v>18</v>
      </c>
      <c r="E54" s="1">
        <v>768.539</v>
      </c>
      <c r="F54" s="1">
        <v>2133.516</v>
      </c>
      <c r="G54" s="1">
        <v>132.269</v>
      </c>
      <c r="H54" s="1" t="s">
        <v>19</v>
      </c>
      <c r="I54" s="1">
        <v>149.561</v>
      </c>
      <c r="J54" s="1">
        <v>996.871</v>
      </c>
      <c r="K54" s="1">
        <v>4180.756</v>
      </c>
      <c r="L54" s="1">
        <v>384.421</v>
      </c>
      <c r="M54" s="1">
        <v>137.582</v>
      </c>
      <c r="N54" s="1">
        <v>2574.627</v>
      </c>
      <c r="O54" s="1">
        <v>3096.63</v>
      </c>
      <c r="P54" s="1">
        <v>7277.386</v>
      </c>
    </row>
    <row r="55" spans="1:16" ht="12.75">
      <c r="A55">
        <v>1996</v>
      </c>
      <c r="B55">
        <v>12</v>
      </c>
      <c r="C55">
        <v>18</v>
      </c>
      <c r="D55">
        <v>8</v>
      </c>
      <c r="E55" s="1">
        <v>769.886</v>
      </c>
      <c r="F55" s="1">
        <v>2579.54</v>
      </c>
      <c r="G55" s="1">
        <v>174.932</v>
      </c>
      <c r="H55" s="1" t="s">
        <v>19</v>
      </c>
      <c r="I55" s="1">
        <v>176.789</v>
      </c>
      <c r="J55" s="1">
        <v>1033.829</v>
      </c>
      <c r="K55" s="1">
        <v>4734.976</v>
      </c>
      <c r="L55" s="1">
        <v>417.543</v>
      </c>
      <c r="M55" s="1">
        <v>140.656</v>
      </c>
      <c r="N55" s="1">
        <v>2488.987</v>
      </c>
      <c r="O55" s="1">
        <v>3047.186</v>
      </c>
      <c r="P55" s="1">
        <v>7782.162</v>
      </c>
    </row>
    <row r="56" spans="1:16" ht="12.75">
      <c r="A56">
        <v>1997</v>
      </c>
      <c r="B56">
        <v>1</v>
      </c>
      <c r="C56">
        <v>14</v>
      </c>
      <c r="D56">
        <v>8</v>
      </c>
      <c r="E56" s="1">
        <v>843.36</v>
      </c>
      <c r="F56" s="1">
        <v>2798.621</v>
      </c>
      <c r="G56" s="1">
        <v>173.984</v>
      </c>
      <c r="H56" s="1" t="s">
        <v>19</v>
      </c>
      <c r="I56" s="1">
        <v>190.262</v>
      </c>
      <c r="J56" s="1">
        <v>906.323</v>
      </c>
      <c r="K56" s="1">
        <v>4912.55</v>
      </c>
      <c r="L56" s="1">
        <v>414.882</v>
      </c>
      <c r="M56" s="1">
        <v>142.801</v>
      </c>
      <c r="N56" s="1">
        <v>2489.639</v>
      </c>
      <c r="O56" s="1">
        <v>3047.322</v>
      </c>
      <c r="P56" s="1">
        <v>7959.872</v>
      </c>
    </row>
    <row r="57" spans="1:16" ht="12.75">
      <c r="A57">
        <v>1997</v>
      </c>
      <c r="B57">
        <v>2</v>
      </c>
      <c r="C57">
        <v>6</v>
      </c>
      <c r="D57">
        <v>8</v>
      </c>
      <c r="E57" s="1">
        <v>746.244</v>
      </c>
      <c r="F57" s="1">
        <v>2518.914</v>
      </c>
      <c r="G57" s="1">
        <v>159.347</v>
      </c>
      <c r="H57" s="1" t="s">
        <v>19</v>
      </c>
      <c r="I57" s="1">
        <v>156.605</v>
      </c>
      <c r="J57" s="1">
        <v>908.172</v>
      </c>
      <c r="K57" s="1">
        <v>4489.282</v>
      </c>
      <c r="L57" s="1">
        <v>400.504</v>
      </c>
      <c r="M57" s="1">
        <v>127.093</v>
      </c>
      <c r="N57" s="1">
        <v>2437.352</v>
      </c>
      <c r="O57" s="1">
        <v>2964.949</v>
      </c>
      <c r="P57" s="1">
        <v>7454.231</v>
      </c>
    </row>
    <row r="58" spans="1:16" ht="12.75">
      <c r="A58">
        <v>1997</v>
      </c>
      <c r="B58">
        <v>3</v>
      </c>
      <c r="C58">
        <v>4</v>
      </c>
      <c r="D58">
        <v>8</v>
      </c>
      <c r="E58" s="1">
        <v>705.782</v>
      </c>
      <c r="F58" s="1">
        <v>2461.828</v>
      </c>
      <c r="G58" s="1">
        <v>158.854</v>
      </c>
      <c r="H58" s="1" t="s">
        <v>19</v>
      </c>
      <c r="I58" s="1">
        <v>139.793</v>
      </c>
      <c r="J58" s="1">
        <v>846.949</v>
      </c>
      <c r="K58" s="1">
        <v>4313.206</v>
      </c>
      <c r="L58" s="1">
        <v>379.252</v>
      </c>
      <c r="M58" s="1">
        <v>154.891</v>
      </c>
      <c r="N58" s="1">
        <v>2305.885</v>
      </c>
      <c r="O58" s="1">
        <v>2840.028</v>
      </c>
      <c r="P58" s="1">
        <v>7153.234</v>
      </c>
    </row>
    <row r="59" spans="1:16" ht="12.75">
      <c r="A59">
        <v>1997</v>
      </c>
      <c r="B59">
        <v>4</v>
      </c>
      <c r="C59">
        <v>11</v>
      </c>
      <c r="D59">
        <v>8</v>
      </c>
      <c r="E59" s="1">
        <v>656.95</v>
      </c>
      <c r="F59" s="1">
        <v>2234.897</v>
      </c>
      <c r="G59" s="1">
        <v>149.713</v>
      </c>
      <c r="H59" s="1" t="s">
        <v>19</v>
      </c>
      <c r="I59" s="1">
        <v>148.209</v>
      </c>
      <c r="J59" s="1">
        <v>872.885</v>
      </c>
      <c r="K59" s="1">
        <v>4062.654</v>
      </c>
      <c r="L59" s="1">
        <v>345.371</v>
      </c>
      <c r="M59" s="1">
        <v>137.103</v>
      </c>
      <c r="N59" s="1">
        <v>2230.195</v>
      </c>
      <c r="O59" s="1">
        <v>2712.669</v>
      </c>
      <c r="P59" s="1">
        <v>6775.323</v>
      </c>
    </row>
    <row r="60" spans="1:16" ht="12.75">
      <c r="A60">
        <v>1997</v>
      </c>
      <c r="B60">
        <v>5</v>
      </c>
      <c r="C60">
        <v>16</v>
      </c>
      <c r="D60">
        <v>15</v>
      </c>
      <c r="E60" s="1">
        <v>575.231</v>
      </c>
      <c r="F60" s="1">
        <v>1933.226</v>
      </c>
      <c r="G60" s="1">
        <v>128.506</v>
      </c>
      <c r="H60" s="1" t="s">
        <v>19</v>
      </c>
      <c r="I60" s="1">
        <v>101.84</v>
      </c>
      <c r="J60" s="1">
        <v>805.548</v>
      </c>
      <c r="K60" s="1">
        <v>3544.351</v>
      </c>
      <c r="L60" s="1">
        <v>450.546</v>
      </c>
      <c r="M60" s="1">
        <v>126.208</v>
      </c>
      <c r="N60" s="1">
        <v>2476.576</v>
      </c>
      <c r="O60" s="1">
        <v>3053.33</v>
      </c>
      <c r="P60" s="1">
        <v>6597.681</v>
      </c>
    </row>
    <row r="61" spans="1:16" ht="12.75">
      <c r="A61">
        <v>1997</v>
      </c>
      <c r="B61">
        <v>6</v>
      </c>
      <c r="C61">
        <v>26</v>
      </c>
      <c r="D61">
        <v>15</v>
      </c>
      <c r="E61" s="1">
        <v>549.701</v>
      </c>
      <c r="F61" s="1">
        <v>1839.141</v>
      </c>
      <c r="G61" s="1">
        <v>131.249</v>
      </c>
      <c r="H61" s="1" t="s">
        <v>19</v>
      </c>
      <c r="I61" s="1">
        <v>102.974</v>
      </c>
      <c r="J61" s="1">
        <v>864.747</v>
      </c>
      <c r="K61" s="1">
        <v>3487.812</v>
      </c>
      <c r="L61" s="1">
        <v>605.102</v>
      </c>
      <c r="M61" s="1">
        <v>140.344</v>
      </c>
      <c r="N61" s="1">
        <v>2734.639</v>
      </c>
      <c r="O61" s="1">
        <v>3480.085</v>
      </c>
      <c r="P61" s="1">
        <v>6967.897</v>
      </c>
    </row>
    <row r="62" spans="1:16" ht="12.75">
      <c r="A62">
        <v>1997</v>
      </c>
      <c r="B62">
        <v>7</v>
      </c>
      <c r="C62">
        <v>21</v>
      </c>
      <c r="D62">
        <v>14</v>
      </c>
      <c r="E62" s="1">
        <v>689.552</v>
      </c>
      <c r="F62" s="1">
        <v>2100.752</v>
      </c>
      <c r="G62" s="1">
        <v>142.63</v>
      </c>
      <c r="H62" s="1" t="s">
        <v>19</v>
      </c>
      <c r="I62" s="1">
        <v>114.308</v>
      </c>
      <c r="J62" s="1">
        <v>867.249</v>
      </c>
      <c r="K62" s="1">
        <v>3914.491</v>
      </c>
      <c r="L62" s="1">
        <v>616.292</v>
      </c>
      <c r="M62" s="1">
        <v>145.669</v>
      </c>
      <c r="N62" s="1">
        <v>2875.916</v>
      </c>
      <c r="O62" s="1">
        <v>3637.877</v>
      </c>
      <c r="P62" s="1">
        <v>7552.368</v>
      </c>
    </row>
    <row r="63" spans="1:16" ht="12.75">
      <c r="A63">
        <v>1997</v>
      </c>
      <c r="B63">
        <v>8</v>
      </c>
      <c r="C63">
        <v>22</v>
      </c>
      <c r="D63">
        <v>16</v>
      </c>
      <c r="E63" s="1">
        <v>681.353</v>
      </c>
      <c r="F63" s="1">
        <v>2105.395</v>
      </c>
      <c r="G63" s="1">
        <v>124.028</v>
      </c>
      <c r="H63" s="1" t="s">
        <v>19</v>
      </c>
      <c r="I63" s="1">
        <v>112.918</v>
      </c>
      <c r="J63" s="1">
        <v>863.304</v>
      </c>
      <c r="K63" s="1">
        <v>3886.998</v>
      </c>
      <c r="L63" s="1">
        <v>414.042</v>
      </c>
      <c r="M63" s="1">
        <v>141.027</v>
      </c>
      <c r="N63" s="1">
        <v>3014.253</v>
      </c>
      <c r="O63" s="1">
        <v>3569.322</v>
      </c>
      <c r="P63" s="1">
        <v>7456.32</v>
      </c>
    </row>
    <row r="64" spans="1:16" ht="12.75">
      <c r="A64">
        <v>1997</v>
      </c>
      <c r="B64">
        <v>9</v>
      </c>
      <c r="C64">
        <v>9</v>
      </c>
      <c r="D64">
        <v>16</v>
      </c>
      <c r="E64" s="1">
        <v>598.61</v>
      </c>
      <c r="F64" s="1">
        <v>1945.858</v>
      </c>
      <c r="G64" s="1">
        <v>135.783</v>
      </c>
      <c r="H64" s="1" t="s">
        <v>19</v>
      </c>
      <c r="I64" s="1">
        <v>95.529</v>
      </c>
      <c r="J64" s="1">
        <v>811.845</v>
      </c>
      <c r="K64" s="1">
        <v>3587.625</v>
      </c>
      <c r="L64" s="1">
        <v>435.08</v>
      </c>
      <c r="M64" s="1">
        <v>157.92</v>
      </c>
      <c r="N64" s="1">
        <v>2839.293</v>
      </c>
      <c r="O64" s="1">
        <v>3432.293</v>
      </c>
      <c r="P64" s="1">
        <v>7019.918</v>
      </c>
    </row>
    <row r="65" spans="1:16" ht="12.75">
      <c r="A65">
        <v>1997</v>
      </c>
      <c r="B65">
        <v>10</v>
      </c>
      <c r="C65">
        <v>24</v>
      </c>
      <c r="D65">
        <v>8</v>
      </c>
      <c r="E65" s="1">
        <v>684.159</v>
      </c>
      <c r="F65" s="1">
        <v>2311.688</v>
      </c>
      <c r="G65" s="1">
        <v>138.532</v>
      </c>
      <c r="H65" s="1" t="s">
        <v>19</v>
      </c>
      <c r="I65" s="1">
        <v>130.896</v>
      </c>
      <c r="J65" s="1">
        <v>862.382</v>
      </c>
      <c r="K65" s="1">
        <v>4127.657</v>
      </c>
      <c r="L65" s="1">
        <v>301.929</v>
      </c>
      <c r="M65" s="1">
        <v>146.711</v>
      </c>
      <c r="N65" s="1">
        <v>2272.18</v>
      </c>
      <c r="O65" s="1">
        <v>2720.82</v>
      </c>
      <c r="P65" s="1">
        <v>6848.477</v>
      </c>
    </row>
    <row r="66" spans="1:16" ht="12.75">
      <c r="A66">
        <v>1997</v>
      </c>
      <c r="B66">
        <v>11</v>
      </c>
      <c r="C66">
        <v>17</v>
      </c>
      <c r="D66">
        <v>18</v>
      </c>
      <c r="E66" s="1">
        <v>652.188</v>
      </c>
      <c r="F66" s="1">
        <v>2206.685</v>
      </c>
      <c r="G66" s="1">
        <v>146.23</v>
      </c>
      <c r="H66" s="1" t="s">
        <v>19</v>
      </c>
      <c r="I66" s="1">
        <v>146.123</v>
      </c>
      <c r="J66" s="1">
        <v>974.46</v>
      </c>
      <c r="K66" s="1">
        <v>4125.686</v>
      </c>
      <c r="L66" s="1">
        <v>383.823</v>
      </c>
      <c r="M66" s="1">
        <v>154.361</v>
      </c>
      <c r="N66" s="1">
        <v>2578.055</v>
      </c>
      <c r="O66" s="1">
        <v>3116.239</v>
      </c>
      <c r="P66" s="1">
        <v>7241.925</v>
      </c>
    </row>
    <row r="67" spans="1:16" ht="12.75">
      <c r="A67">
        <v>1997</v>
      </c>
      <c r="B67">
        <v>12</v>
      </c>
      <c r="C67">
        <v>11</v>
      </c>
      <c r="D67">
        <v>18</v>
      </c>
      <c r="E67" s="1">
        <v>683.131</v>
      </c>
      <c r="F67" s="1">
        <v>2262.173</v>
      </c>
      <c r="G67" s="1">
        <v>140.974</v>
      </c>
      <c r="H67" s="1" t="s">
        <v>19</v>
      </c>
      <c r="I67" s="1">
        <v>152.788</v>
      </c>
      <c r="J67" s="1">
        <v>987.405</v>
      </c>
      <c r="K67" s="1">
        <v>4226.471</v>
      </c>
      <c r="L67" s="1">
        <v>418.745</v>
      </c>
      <c r="M67" s="1">
        <v>127.42</v>
      </c>
      <c r="N67" s="1">
        <v>2823.36</v>
      </c>
      <c r="O67" s="1">
        <v>3369.525</v>
      </c>
      <c r="P67" s="1">
        <v>7595.996</v>
      </c>
    </row>
    <row r="68" spans="1:16" ht="12.75">
      <c r="A68">
        <v>1998</v>
      </c>
      <c r="B68">
        <v>1</v>
      </c>
      <c r="C68">
        <v>12</v>
      </c>
      <c r="D68">
        <v>18</v>
      </c>
      <c r="E68" s="1">
        <v>780.267</v>
      </c>
      <c r="F68" s="1">
        <v>2456.603</v>
      </c>
      <c r="G68" s="1">
        <v>135.786</v>
      </c>
      <c r="H68" s="1" t="s">
        <v>19</v>
      </c>
      <c r="I68" s="1">
        <v>190.397</v>
      </c>
      <c r="J68" s="1">
        <v>876.653</v>
      </c>
      <c r="K68" s="1">
        <v>4439.706</v>
      </c>
      <c r="L68" s="1">
        <v>362.614</v>
      </c>
      <c r="M68" s="1">
        <v>148.25</v>
      </c>
      <c r="N68" s="1">
        <v>2652.481</v>
      </c>
      <c r="O68" s="1">
        <v>3163.345</v>
      </c>
      <c r="P68" s="1">
        <v>7603.051</v>
      </c>
    </row>
    <row r="69" spans="1:16" ht="12.75">
      <c r="A69">
        <v>1998</v>
      </c>
      <c r="B69">
        <v>2</v>
      </c>
      <c r="C69">
        <v>26</v>
      </c>
      <c r="D69">
        <v>8</v>
      </c>
      <c r="E69" s="1">
        <v>646.238</v>
      </c>
      <c r="F69" s="1">
        <v>2400.528</v>
      </c>
      <c r="G69" s="1">
        <v>152.176</v>
      </c>
      <c r="H69" s="1" t="s">
        <v>19</v>
      </c>
      <c r="I69" s="1">
        <v>151.733</v>
      </c>
      <c r="J69" s="1">
        <v>839.377</v>
      </c>
      <c r="K69" s="1">
        <v>4190.052</v>
      </c>
      <c r="L69" s="1">
        <v>382.388</v>
      </c>
      <c r="M69" s="1">
        <v>144.573</v>
      </c>
      <c r="N69" s="1">
        <v>2475.868</v>
      </c>
      <c r="O69" s="1">
        <v>3002.829</v>
      </c>
      <c r="P69" s="1">
        <v>7192.881</v>
      </c>
    </row>
    <row r="70" spans="1:16" ht="12.75">
      <c r="A70">
        <v>1998</v>
      </c>
      <c r="B70">
        <v>3</v>
      </c>
      <c r="C70">
        <v>6</v>
      </c>
      <c r="D70">
        <v>9</v>
      </c>
      <c r="E70" s="1">
        <v>629.978</v>
      </c>
      <c r="F70" s="1">
        <v>2465.632</v>
      </c>
      <c r="G70" s="1">
        <v>152.027</v>
      </c>
      <c r="H70" s="1" t="s">
        <v>19</v>
      </c>
      <c r="I70" s="1">
        <v>150.709</v>
      </c>
      <c r="J70" s="1">
        <v>860.824</v>
      </c>
      <c r="K70" s="1">
        <v>4259.17</v>
      </c>
      <c r="L70" s="1">
        <v>385.382</v>
      </c>
      <c r="M70" s="1">
        <v>138.193</v>
      </c>
      <c r="N70" s="1">
        <v>2444.145</v>
      </c>
      <c r="O70" s="1">
        <v>2967.72</v>
      </c>
      <c r="P70" s="1">
        <v>7226.89</v>
      </c>
    </row>
    <row r="71" spans="1:16" ht="12.75">
      <c r="A71">
        <v>1998</v>
      </c>
      <c r="B71">
        <v>4</v>
      </c>
      <c r="C71">
        <v>16</v>
      </c>
      <c r="D71">
        <v>8</v>
      </c>
      <c r="E71" s="1">
        <v>585.513</v>
      </c>
      <c r="F71" s="1">
        <v>2329.399</v>
      </c>
      <c r="G71" s="1">
        <v>146.011</v>
      </c>
      <c r="H71" s="1" t="s">
        <v>19</v>
      </c>
      <c r="I71" s="1">
        <v>116.213</v>
      </c>
      <c r="J71" s="1">
        <v>792.37</v>
      </c>
      <c r="K71" s="1">
        <v>3969.506</v>
      </c>
      <c r="L71" s="1">
        <v>315.996</v>
      </c>
      <c r="M71" s="1">
        <v>144.694</v>
      </c>
      <c r="N71" s="1">
        <v>2243.866</v>
      </c>
      <c r="O71" s="1">
        <v>2704.556</v>
      </c>
      <c r="P71" s="1">
        <v>6674.062</v>
      </c>
    </row>
    <row r="72" spans="1:16" ht="12.75">
      <c r="A72">
        <v>1998</v>
      </c>
      <c r="B72">
        <v>5</v>
      </c>
      <c r="C72">
        <v>20</v>
      </c>
      <c r="D72">
        <v>11</v>
      </c>
      <c r="E72" s="1">
        <v>478.469</v>
      </c>
      <c r="F72" s="1">
        <v>1987.394</v>
      </c>
      <c r="G72" s="1">
        <v>137.441</v>
      </c>
      <c r="H72" s="1" t="s">
        <v>19</v>
      </c>
      <c r="I72" s="1">
        <v>105.354</v>
      </c>
      <c r="J72" s="1">
        <v>727.995</v>
      </c>
      <c r="K72" s="1">
        <v>3436.653</v>
      </c>
      <c r="L72" s="1">
        <v>396.034</v>
      </c>
      <c r="M72" s="1">
        <v>164.998</v>
      </c>
      <c r="N72" s="1">
        <v>2374.651</v>
      </c>
      <c r="O72" s="1">
        <v>2935.683</v>
      </c>
      <c r="P72" s="1">
        <v>6372.336</v>
      </c>
    </row>
    <row r="73" spans="1:16" ht="12.75">
      <c r="A73">
        <v>1998</v>
      </c>
      <c r="B73">
        <v>6</v>
      </c>
      <c r="C73">
        <v>30</v>
      </c>
      <c r="D73">
        <v>16</v>
      </c>
      <c r="E73" s="1">
        <v>668.576</v>
      </c>
      <c r="F73" s="1">
        <v>1951.794</v>
      </c>
      <c r="G73" s="1">
        <v>129.513</v>
      </c>
      <c r="H73" s="1" t="s">
        <v>19</v>
      </c>
      <c r="I73" s="1">
        <v>103.738</v>
      </c>
      <c r="J73" s="1">
        <v>793.601</v>
      </c>
      <c r="K73" s="1">
        <v>3647.222</v>
      </c>
      <c r="L73" s="1">
        <v>530.003</v>
      </c>
      <c r="M73" s="1">
        <v>143.781</v>
      </c>
      <c r="N73" s="1">
        <v>2932.662</v>
      </c>
      <c r="O73" s="1">
        <v>3606.446</v>
      </c>
      <c r="P73" s="1">
        <v>7253.668</v>
      </c>
    </row>
    <row r="74" spans="1:16" ht="12.75">
      <c r="A74">
        <v>1998</v>
      </c>
      <c r="B74">
        <v>7</v>
      </c>
      <c r="C74">
        <v>16</v>
      </c>
      <c r="D74">
        <v>16</v>
      </c>
      <c r="E74" s="1">
        <v>710.203</v>
      </c>
      <c r="F74" s="1">
        <v>2305.881</v>
      </c>
      <c r="G74" s="1">
        <v>168.117</v>
      </c>
      <c r="H74" s="1" t="s">
        <v>19</v>
      </c>
      <c r="I74" s="1">
        <v>98.43</v>
      </c>
      <c r="J74" s="1">
        <v>845.198</v>
      </c>
      <c r="K74" s="1">
        <v>4127.829</v>
      </c>
      <c r="L74" s="1">
        <v>646.676</v>
      </c>
      <c r="M74" s="1">
        <v>150.715</v>
      </c>
      <c r="N74" s="1">
        <v>3166.125</v>
      </c>
      <c r="O74" s="1">
        <v>3963.516</v>
      </c>
      <c r="P74" s="1">
        <v>8091.345</v>
      </c>
    </row>
    <row r="75" spans="1:16" ht="12.75">
      <c r="A75">
        <v>1998</v>
      </c>
      <c r="B75">
        <v>8</v>
      </c>
      <c r="C75">
        <v>13</v>
      </c>
      <c r="D75">
        <v>16</v>
      </c>
      <c r="E75" s="1">
        <v>754.857</v>
      </c>
      <c r="F75" s="1">
        <v>2292.811</v>
      </c>
      <c r="G75" s="1">
        <v>157.476</v>
      </c>
      <c r="H75" s="1" t="s">
        <v>19</v>
      </c>
      <c r="I75" s="1">
        <v>108.801</v>
      </c>
      <c r="J75" s="1">
        <v>838.269</v>
      </c>
      <c r="K75" s="1">
        <v>4152.214</v>
      </c>
      <c r="L75" s="1">
        <v>486.227</v>
      </c>
      <c r="M75" s="1">
        <v>131.12</v>
      </c>
      <c r="N75" s="1">
        <v>3074.573</v>
      </c>
      <c r="O75" s="1">
        <v>3691.92</v>
      </c>
      <c r="P75" s="1">
        <v>7844.134</v>
      </c>
    </row>
    <row r="76" spans="1:16" ht="12.75">
      <c r="A76">
        <v>1998</v>
      </c>
      <c r="B76">
        <v>9</v>
      </c>
      <c r="C76">
        <v>3</v>
      </c>
      <c r="D76">
        <v>16</v>
      </c>
      <c r="E76" s="1">
        <v>735.11</v>
      </c>
      <c r="F76" s="1">
        <v>2208.739</v>
      </c>
      <c r="G76" s="1">
        <v>145.827</v>
      </c>
      <c r="H76" s="1" t="s">
        <v>19</v>
      </c>
      <c r="I76" s="1">
        <v>118.511</v>
      </c>
      <c r="J76" s="1">
        <v>853.755</v>
      </c>
      <c r="K76" s="1">
        <v>4061.942</v>
      </c>
      <c r="L76" s="1">
        <v>481.184</v>
      </c>
      <c r="M76" s="1">
        <v>145.35</v>
      </c>
      <c r="N76" s="1">
        <v>2999.018</v>
      </c>
      <c r="O76" s="1">
        <v>3625.552</v>
      </c>
      <c r="P76" s="1">
        <v>7687.494</v>
      </c>
    </row>
    <row r="77" spans="1:16" ht="12.75">
      <c r="A77">
        <v>1998</v>
      </c>
      <c r="B77">
        <v>10</v>
      </c>
      <c r="C77">
        <v>30</v>
      </c>
      <c r="D77">
        <v>8</v>
      </c>
      <c r="E77" s="1">
        <v>669.079</v>
      </c>
      <c r="F77" s="1">
        <v>2254.368</v>
      </c>
      <c r="G77" s="1">
        <v>141.238</v>
      </c>
      <c r="H77" s="1" t="s">
        <v>19</v>
      </c>
      <c r="I77" s="1">
        <v>137.38</v>
      </c>
      <c r="J77" s="1">
        <v>814.406</v>
      </c>
      <c r="K77" s="1">
        <v>4016.471</v>
      </c>
      <c r="L77" s="1">
        <v>356.841</v>
      </c>
      <c r="M77" s="1">
        <v>155.07</v>
      </c>
      <c r="N77" s="1">
        <v>2171.086</v>
      </c>
      <c r="O77" s="1">
        <v>2682.997</v>
      </c>
      <c r="P77" s="1">
        <v>6699.468</v>
      </c>
    </row>
    <row r="78" spans="1:16" ht="12.75">
      <c r="A78">
        <v>1998</v>
      </c>
      <c r="B78">
        <v>11</v>
      </c>
      <c r="C78">
        <v>9</v>
      </c>
      <c r="D78">
        <v>18</v>
      </c>
      <c r="E78" s="1">
        <v>619.807</v>
      </c>
      <c r="F78" s="1">
        <v>2179.764</v>
      </c>
      <c r="G78" s="1">
        <v>144.791</v>
      </c>
      <c r="H78" s="1" t="s">
        <v>19</v>
      </c>
      <c r="I78" s="1" t="s">
        <v>19</v>
      </c>
      <c r="J78" s="1">
        <v>847.049</v>
      </c>
      <c r="K78" s="1">
        <v>3791.411</v>
      </c>
      <c r="L78" s="1">
        <v>380.913</v>
      </c>
      <c r="M78" s="1">
        <v>159.562</v>
      </c>
      <c r="N78" s="1">
        <v>2729.633</v>
      </c>
      <c r="O78" s="1">
        <v>3270.108</v>
      </c>
      <c r="P78" s="1">
        <v>7061.519</v>
      </c>
    </row>
    <row r="79" spans="1:16" ht="12.75">
      <c r="A79">
        <v>1998</v>
      </c>
      <c r="B79">
        <v>12</v>
      </c>
      <c r="C79">
        <v>21</v>
      </c>
      <c r="D79">
        <v>19</v>
      </c>
      <c r="E79" s="1">
        <v>809.641</v>
      </c>
      <c r="F79" s="1">
        <v>2900.275</v>
      </c>
      <c r="G79" s="1">
        <v>189.683</v>
      </c>
      <c r="H79" s="1" t="s">
        <v>19</v>
      </c>
      <c r="I79" s="1" t="s">
        <v>19</v>
      </c>
      <c r="J79" s="1">
        <v>882.339</v>
      </c>
      <c r="K79" s="1">
        <v>4781.938</v>
      </c>
      <c r="L79" s="1">
        <v>439.951</v>
      </c>
      <c r="M79" s="1">
        <v>163.633</v>
      </c>
      <c r="N79" s="1">
        <v>2968.406</v>
      </c>
      <c r="O79" s="1">
        <v>3571.99</v>
      </c>
      <c r="P79" s="1">
        <v>8353.928</v>
      </c>
    </row>
    <row r="80" spans="1:16" ht="12.75">
      <c r="A80">
        <v>1999</v>
      </c>
      <c r="B80">
        <v>1</v>
      </c>
      <c r="C80">
        <v>4</v>
      </c>
      <c r="D80">
        <v>8</v>
      </c>
      <c r="E80" s="1">
        <v>749.761</v>
      </c>
      <c r="F80" s="1">
        <v>2470.963</v>
      </c>
      <c r="G80" s="1">
        <v>148.784</v>
      </c>
      <c r="H80" s="1" t="s">
        <v>19</v>
      </c>
      <c r="I80" s="1" t="s">
        <v>19</v>
      </c>
      <c r="J80" s="1">
        <v>796.433</v>
      </c>
      <c r="K80" s="1">
        <v>4165.941</v>
      </c>
      <c r="L80" s="1">
        <v>383.699</v>
      </c>
      <c r="M80" s="1">
        <v>165.097</v>
      </c>
      <c r="N80" s="1">
        <v>2560.823</v>
      </c>
      <c r="O80" s="1">
        <v>3109.619</v>
      </c>
      <c r="P80" s="1">
        <v>7275.56</v>
      </c>
    </row>
    <row r="81" spans="1:16" ht="12.75">
      <c r="A81">
        <v>1999</v>
      </c>
      <c r="B81">
        <v>2</v>
      </c>
      <c r="C81">
        <v>11</v>
      </c>
      <c r="D81">
        <v>8</v>
      </c>
      <c r="E81" s="1">
        <v>721.311</v>
      </c>
      <c r="F81" s="1">
        <v>2546.524</v>
      </c>
      <c r="G81" s="1">
        <v>173.826</v>
      </c>
      <c r="H81" s="1" t="s">
        <v>19</v>
      </c>
      <c r="I81" s="1" t="s">
        <v>19</v>
      </c>
      <c r="J81" s="1">
        <v>747.957</v>
      </c>
      <c r="K81" s="1">
        <v>4189.618</v>
      </c>
      <c r="L81" s="1">
        <v>368.333</v>
      </c>
      <c r="M81" s="1">
        <v>169.246</v>
      </c>
      <c r="N81" s="1">
        <v>2520.502</v>
      </c>
      <c r="O81" s="1">
        <v>3058.081</v>
      </c>
      <c r="P81" s="1">
        <v>7247.699</v>
      </c>
    </row>
    <row r="82" spans="1:16" ht="12.75">
      <c r="A82">
        <v>1999</v>
      </c>
      <c r="B82">
        <v>3</v>
      </c>
      <c r="C82">
        <v>11</v>
      </c>
      <c r="D82">
        <v>8</v>
      </c>
      <c r="E82" s="1">
        <v>653.316</v>
      </c>
      <c r="F82" s="1">
        <v>2449.18</v>
      </c>
      <c r="G82" s="1">
        <v>157.662</v>
      </c>
      <c r="H82" s="1" t="s">
        <v>19</v>
      </c>
      <c r="I82" s="1" t="s">
        <v>19</v>
      </c>
      <c r="J82" s="1">
        <v>782.199</v>
      </c>
      <c r="K82" s="1">
        <v>4042.357</v>
      </c>
      <c r="L82" s="1">
        <v>378.159</v>
      </c>
      <c r="M82" s="1">
        <v>146.683</v>
      </c>
      <c r="N82" s="1">
        <v>2384.847</v>
      </c>
      <c r="O82" s="1">
        <v>2909.689</v>
      </c>
      <c r="P82" s="1">
        <v>6952.046</v>
      </c>
    </row>
    <row r="83" spans="1:16" ht="12.75">
      <c r="A83">
        <v>1999</v>
      </c>
      <c r="B83">
        <v>4</v>
      </c>
      <c r="C83">
        <v>1</v>
      </c>
      <c r="D83">
        <v>8</v>
      </c>
      <c r="E83" s="1">
        <v>603.972</v>
      </c>
      <c r="F83" s="1">
        <v>2365.783</v>
      </c>
      <c r="G83" s="1">
        <v>173.359</v>
      </c>
      <c r="H83" s="1" t="s">
        <v>19</v>
      </c>
      <c r="I83" s="1" t="s">
        <v>19</v>
      </c>
      <c r="J83" s="1">
        <v>687.299</v>
      </c>
      <c r="K83" s="1">
        <v>3830.413</v>
      </c>
      <c r="L83" s="1">
        <v>378.37</v>
      </c>
      <c r="M83" s="1">
        <v>138.935</v>
      </c>
      <c r="N83" s="1">
        <v>2254.904</v>
      </c>
      <c r="O83" s="1">
        <v>2772.209</v>
      </c>
      <c r="P83" s="1">
        <v>6602.622</v>
      </c>
    </row>
    <row r="84" spans="1:16" ht="12.75">
      <c r="A84">
        <v>1999</v>
      </c>
      <c r="B84">
        <v>5</v>
      </c>
      <c r="C84">
        <v>28</v>
      </c>
      <c r="D84">
        <v>13</v>
      </c>
      <c r="E84" s="1">
        <v>537.859</v>
      </c>
      <c r="F84" s="1">
        <v>1907.589</v>
      </c>
      <c r="G84" s="1">
        <v>167.381</v>
      </c>
      <c r="H84" s="1" t="s">
        <v>19</v>
      </c>
      <c r="I84" s="1" t="s">
        <v>19</v>
      </c>
      <c r="J84" s="1">
        <v>742.91</v>
      </c>
      <c r="K84" s="1">
        <v>3355.739</v>
      </c>
      <c r="L84" s="1">
        <v>463.002</v>
      </c>
      <c r="M84" s="1">
        <v>126.592</v>
      </c>
      <c r="N84" s="1">
        <v>2595.094</v>
      </c>
      <c r="O84" s="1">
        <v>3184.688</v>
      </c>
      <c r="P84" s="1">
        <v>6540.427</v>
      </c>
    </row>
    <row r="85" spans="1:16" ht="12.75">
      <c r="A85">
        <v>1999</v>
      </c>
      <c r="B85">
        <v>6</v>
      </c>
      <c r="C85">
        <v>30</v>
      </c>
      <c r="D85">
        <v>16</v>
      </c>
      <c r="E85" s="1">
        <v>600.591</v>
      </c>
      <c r="F85" s="1">
        <v>1972.687</v>
      </c>
      <c r="G85" s="1">
        <v>166.556</v>
      </c>
      <c r="H85" s="1" t="s">
        <v>19</v>
      </c>
      <c r="I85" s="1" t="s">
        <v>19</v>
      </c>
      <c r="J85" s="1">
        <v>768.736</v>
      </c>
      <c r="K85" s="1">
        <v>3508.57</v>
      </c>
      <c r="L85" s="1">
        <v>554.022</v>
      </c>
      <c r="M85" s="1">
        <v>139.163</v>
      </c>
      <c r="N85" s="1">
        <v>2994.254</v>
      </c>
      <c r="O85" s="1">
        <v>3687.439</v>
      </c>
      <c r="P85" s="1">
        <v>7196.009</v>
      </c>
    </row>
    <row r="86" spans="1:16" ht="12.75">
      <c r="A86">
        <v>1999</v>
      </c>
      <c r="B86">
        <v>7</v>
      </c>
      <c r="C86">
        <v>12</v>
      </c>
      <c r="D86">
        <v>15</v>
      </c>
      <c r="E86" s="1">
        <v>790.636</v>
      </c>
      <c r="F86" s="1">
        <v>2208.194</v>
      </c>
      <c r="G86" s="1">
        <v>213.961</v>
      </c>
      <c r="H86" s="1" t="s">
        <v>19</v>
      </c>
      <c r="I86" s="1" t="s">
        <v>19</v>
      </c>
      <c r="J86" s="1">
        <v>748.809</v>
      </c>
      <c r="K86" s="1">
        <v>3961.6</v>
      </c>
      <c r="L86" s="1">
        <v>697.405</v>
      </c>
      <c r="M86" s="1">
        <v>143.21</v>
      </c>
      <c r="N86" s="1">
        <v>3170.118</v>
      </c>
      <c r="O86" s="1">
        <v>4010.733</v>
      </c>
      <c r="P86" s="1">
        <v>7972.333</v>
      </c>
    </row>
    <row r="87" spans="1:16" ht="12.75">
      <c r="A87">
        <v>1999</v>
      </c>
      <c r="B87">
        <v>8</v>
      </c>
      <c r="C87">
        <v>2</v>
      </c>
      <c r="D87">
        <v>17</v>
      </c>
      <c r="E87" s="1">
        <v>803.988</v>
      </c>
      <c r="F87" s="1">
        <v>2137.647</v>
      </c>
      <c r="G87" s="1">
        <v>184.925</v>
      </c>
      <c r="H87" s="1" t="s">
        <v>19</v>
      </c>
      <c r="I87" s="1" t="s">
        <v>19</v>
      </c>
      <c r="J87" s="1">
        <v>736.659</v>
      </c>
      <c r="K87" s="1">
        <v>3863.219</v>
      </c>
      <c r="L87" s="1">
        <v>535.787</v>
      </c>
      <c r="M87" s="1">
        <v>139.276</v>
      </c>
      <c r="N87" s="1">
        <v>3242.474</v>
      </c>
      <c r="O87" s="1">
        <v>3917.537</v>
      </c>
      <c r="P87" s="1">
        <v>7780.756</v>
      </c>
    </row>
    <row r="88" spans="1:16" ht="12.75">
      <c r="A88">
        <v>1999</v>
      </c>
      <c r="B88">
        <v>9</v>
      </c>
      <c r="C88">
        <v>13</v>
      </c>
      <c r="D88">
        <v>17</v>
      </c>
      <c r="E88" s="1">
        <v>644.102</v>
      </c>
      <c r="F88" s="1">
        <v>2050.16</v>
      </c>
      <c r="G88" s="1">
        <v>154.022</v>
      </c>
      <c r="H88" s="1" t="s">
        <v>19</v>
      </c>
      <c r="I88" s="1" t="s">
        <v>19</v>
      </c>
      <c r="J88" s="1">
        <v>739.671</v>
      </c>
      <c r="K88" s="1">
        <v>3587.955</v>
      </c>
      <c r="L88" s="1">
        <v>375.51</v>
      </c>
      <c r="M88" s="1">
        <v>127.836</v>
      </c>
      <c r="N88" s="1">
        <v>2645.897</v>
      </c>
      <c r="O88" s="1">
        <v>3149.243</v>
      </c>
      <c r="P88" s="1">
        <v>6737.198</v>
      </c>
    </row>
    <row r="89" spans="1:16" ht="12.75">
      <c r="A89">
        <v>1999</v>
      </c>
      <c r="B89">
        <v>10</v>
      </c>
      <c r="C89">
        <v>27</v>
      </c>
      <c r="D89">
        <v>8</v>
      </c>
      <c r="E89" s="1">
        <v>751.994</v>
      </c>
      <c r="F89" s="1">
        <v>2171.452</v>
      </c>
      <c r="G89" s="1">
        <v>132.08</v>
      </c>
      <c r="H89" s="1" t="s">
        <v>19</v>
      </c>
      <c r="I89" s="1" t="s">
        <v>19</v>
      </c>
      <c r="J89" s="1">
        <v>745.652</v>
      </c>
      <c r="K89" s="1">
        <v>3801.178</v>
      </c>
      <c r="L89" s="1">
        <v>368.899</v>
      </c>
      <c r="M89" s="1">
        <v>130.099</v>
      </c>
      <c r="N89" s="1">
        <v>2370.929</v>
      </c>
      <c r="O89" s="1">
        <v>2869.927</v>
      </c>
      <c r="P89" s="1">
        <v>6671.105</v>
      </c>
    </row>
    <row r="90" spans="1:16" ht="12.75">
      <c r="A90">
        <v>1999</v>
      </c>
      <c r="B90">
        <v>11</v>
      </c>
      <c r="C90">
        <v>22</v>
      </c>
      <c r="D90">
        <v>18</v>
      </c>
      <c r="E90" s="1">
        <v>675.215</v>
      </c>
      <c r="F90" s="1">
        <v>2251.681</v>
      </c>
      <c r="G90" s="1">
        <v>176.113</v>
      </c>
      <c r="H90" s="1" t="s">
        <v>19</v>
      </c>
      <c r="I90" s="1" t="s">
        <v>19</v>
      </c>
      <c r="J90" s="1">
        <v>799.03</v>
      </c>
      <c r="K90" s="1">
        <v>3902.039</v>
      </c>
      <c r="L90" s="1">
        <v>394.011</v>
      </c>
      <c r="M90" s="1">
        <v>146.782</v>
      </c>
      <c r="N90" s="1">
        <v>2800.923</v>
      </c>
      <c r="O90" s="1">
        <v>3341.716</v>
      </c>
      <c r="P90" s="1">
        <v>7243.755</v>
      </c>
    </row>
    <row r="91" spans="1:16" ht="12.75">
      <c r="A91">
        <v>1999</v>
      </c>
      <c r="B91">
        <v>12</v>
      </c>
      <c r="C91">
        <v>13</v>
      </c>
      <c r="D91">
        <v>18</v>
      </c>
      <c r="E91" s="1">
        <v>695.972</v>
      </c>
      <c r="F91" s="1">
        <v>2393.474</v>
      </c>
      <c r="G91" s="1">
        <v>179.883</v>
      </c>
      <c r="H91" s="1" t="s">
        <v>19</v>
      </c>
      <c r="I91" s="1" t="s">
        <v>19</v>
      </c>
      <c r="J91" s="1">
        <v>831.468</v>
      </c>
      <c r="K91" s="1">
        <v>4100.797</v>
      </c>
      <c r="L91" s="1">
        <v>407.191</v>
      </c>
      <c r="M91" s="1">
        <v>151.139</v>
      </c>
      <c r="N91" s="1">
        <v>3028.768</v>
      </c>
      <c r="O91" s="1">
        <v>3587.098</v>
      </c>
      <c r="P91" s="1">
        <v>7687.895</v>
      </c>
    </row>
    <row r="92" spans="1:16" ht="12.75">
      <c r="A92">
        <v>2000</v>
      </c>
      <c r="B92">
        <v>1</v>
      </c>
      <c r="C92">
        <v>31</v>
      </c>
      <c r="D92">
        <v>8</v>
      </c>
      <c r="E92" s="1">
        <v>712.59</v>
      </c>
      <c r="F92" s="1">
        <v>2502.881</v>
      </c>
      <c r="G92" s="1">
        <v>161.355</v>
      </c>
      <c r="H92" s="1" t="s">
        <v>19</v>
      </c>
      <c r="I92" s="1" t="s">
        <v>19</v>
      </c>
      <c r="J92" s="1">
        <v>805.557</v>
      </c>
      <c r="K92" s="1">
        <v>4182.383</v>
      </c>
      <c r="L92" s="1">
        <v>386.75</v>
      </c>
      <c r="M92" s="1">
        <v>148.563</v>
      </c>
      <c r="N92" s="1">
        <v>2664.382</v>
      </c>
      <c r="O92" s="1">
        <v>3199.695</v>
      </c>
      <c r="P92" s="1">
        <v>7382.078</v>
      </c>
    </row>
    <row r="93" spans="1:16" ht="12.75">
      <c r="A93">
        <v>2000</v>
      </c>
      <c r="B93">
        <v>2</v>
      </c>
      <c r="C93">
        <v>18</v>
      </c>
      <c r="D93">
        <v>8</v>
      </c>
      <c r="E93" s="1">
        <v>723.931</v>
      </c>
      <c r="F93" s="1">
        <v>2466.061</v>
      </c>
      <c r="G93" s="1">
        <v>159.325</v>
      </c>
      <c r="H93" s="1" t="s">
        <v>19</v>
      </c>
      <c r="I93" s="1" t="s">
        <v>19</v>
      </c>
      <c r="J93" s="1">
        <v>771.403</v>
      </c>
      <c r="K93" s="1">
        <v>4120.72</v>
      </c>
      <c r="L93" s="1">
        <v>382.778</v>
      </c>
      <c r="M93" s="1">
        <v>142.625</v>
      </c>
      <c r="N93" s="1">
        <v>2525.48</v>
      </c>
      <c r="O93" s="1">
        <v>3050.883</v>
      </c>
      <c r="P93" s="1">
        <v>7171.603</v>
      </c>
    </row>
    <row r="94" spans="1:16" ht="12.75">
      <c r="A94">
        <v>2000</v>
      </c>
      <c r="B94">
        <v>3</v>
      </c>
      <c r="C94">
        <v>1</v>
      </c>
      <c r="D94">
        <v>8</v>
      </c>
      <c r="E94" s="1">
        <v>658.545</v>
      </c>
      <c r="F94" s="1">
        <v>2431.303</v>
      </c>
      <c r="G94" s="1">
        <v>137.177</v>
      </c>
      <c r="H94" s="1" t="s">
        <v>19</v>
      </c>
      <c r="I94" s="1" t="s">
        <v>19</v>
      </c>
      <c r="J94" s="1">
        <v>776.875</v>
      </c>
      <c r="K94" s="1">
        <v>4003.9</v>
      </c>
      <c r="L94" s="1">
        <v>294.776</v>
      </c>
      <c r="M94" s="1">
        <v>138.162</v>
      </c>
      <c r="N94" s="1">
        <v>2460.053</v>
      </c>
      <c r="O94" s="1">
        <v>2892.991</v>
      </c>
      <c r="P94" s="1">
        <v>6896.891</v>
      </c>
    </row>
    <row r="95" spans="1:16" ht="12.75">
      <c r="A95">
        <v>2000</v>
      </c>
      <c r="B95">
        <v>4</v>
      </c>
      <c r="C95">
        <v>24</v>
      </c>
      <c r="D95">
        <v>8</v>
      </c>
      <c r="E95" s="1">
        <v>588.77</v>
      </c>
      <c r="F95" s="1">
        <v>2233.673</v>
      </c>
      <c r="G95" s="1">
        <v>121.197</v>
      </c>
      <c r="H95" s="1" t="s">
        <v>19</v>
      </c>
      <c r="I95" s="1" t="s">
        <v>19</v>
      </c>
      <c r="J95" s="1">
        <v>743.284</v>
      </c>
      <c r="K95" s="1">
        <v>3686.924</v>
      </c>
      <c r="L95" s="1">
        <v>364.675</v>
      </c>
      <c r="M95" s="1">
        <v>137.08</v>
      </c>
      <c r="N95" s="1">
        <v>2250.261</v>
      </c>
      <c r="O95" s="1">
        <v>2752.016</v>
      </c>
      <c r="P95" s="1">
        <v>6438.94</v>
      </c>
    </row>
    <row r="96" spans="1:16" ht="12.75">
      <c r="A96">
        <v>2000</v>
      </c>
      <c r="B96">
        <v>5</v>
      </c>
      <c r="C96">
        <v>23</v>
      </c>
      <c r="D96">
        <v>15</v>
      </c>
      <c r="E96" s="1">
        <v>538.672</v>
      </c>
      <c r="F96" s="1">
        <v>1902.669</v>
      </c>
      <c r="G96" s="1">
        <v>136.737</v>
      </c>
      <c r="H96" s="1" t="s">
        <v>19</v>
      </c>
      <c r="I96" s="1" t="s">
        <v>19</v>
      </c>
      <c r="J96" s="1">
        <v>718.705</v>
      </c>
      <c r="K96" s="1">
        <v>3296.783</v>
      </c>
      <c r="L96" s="1">
        <v>490.221</v>
      </c>
      <c r="M96" s="1">
        <v>153.264</v>
      </c>
      <c r="N96" s="1">
        <v>2895.452</v>
      </c>
      <c r="O96" s="1">
        <v>3538.937</v>
      </c>
      <c r="P96" s="1">
        <v>6835.72</v>
      </c>
    </row>
    <row r="97" spans="1:16" ht="12.75">
      <c r="A97">
        <v>2000</v>
      </c>
      <c r="B97">
        <v>6</v>
      </c>
      <c r="C97">
        <v>28</v>
      </c>
      <c r="D97">
        <v>16</v>
      </c>
      <c r="E97" s="1">
        <v>707.215</v>
      </c>
      <c r="F97" s="1">
        <v>2263.132</v>
      </c>
      <c r="G97" s="1">
        <v>166.023</v>
      </c>
      <c r="H97" s="1" t="s">
        <v>19</v>
      </c>
      <c r="I97" s="1" t="s">
        <v>19</v>
      </c>
      <c r="J97" s="1">
        <v>807.193</v>
      </c>
      <c r="K97" s="1">
        <v>3943.563</v>
      </c>
      <c r="L97" s="1">
        <v>650.961</v>
      </c>
      <c r="M97" s="1">
        <v>126.892</v>
      </c>
      <c r="N97" s="1">
        <v>3238.507</v>
      </c>
      <c r="O97" s="1">
        <v>4016.36</v>
      </c>
      <c r="P97" s="1">
        <v>7959.923</v>
      </c>
    </row>
    <row r="98" spans="1:16" ht="12.75">
      <c r="A98">
        <v>2000</v>
      </c>
      <c r="B98">
        <v>7</v>
      </c>
      <c r="C98">
        <v>31</v>
      </c>
      <c r="D98">
        <v>16</v>
      </c>
      <c r="E98" s="1">
        <v>755.551</v>
      </c>
      <c r="F98" s="1">
        <v>2347.47</v>
      </c>
      <c r="G98" s="1">
        <v>154.021</v>
      </c>
      <c r="H98" s="1" t="s">
        <v>19</v>
      </c>
      <c r="I98" s="1" t="s">
        <v>19</v>
      </c>
      <c r="J98" s="1">
        <v>825.298</v>
      </c>
      <c r="K98" s="1">
        <v>4082.34</v>
      </c>
      <c r="L98" s="1">
        <v>523.211</v>
      </c>
      <c r="M98" s="1">
        <v>153.72</v>
      </c>
      <c r="N98" s="1">
        <v>3720.981</v>
      </c>
      <c r="O98" s="1">
        <v>4397.91</v>
      </c>
      <c r="P98" s="1">
        <v>8480.25</v>
      </c>
    </row>
    <row r="99" spans="1:16" ht="12.75">
      <c r="A99">
        <v>2000</v>
      </c>
      <c r="B99">
        <v>8</v>
      </c>
      <c r="C99">
        <v>1</v>
      </c>
      <c r="D99">
        <v>15</v>
      </c>
      <c r="E99" s="1">
        <v>700.89</v>
      </c>
      <c r="F99" s="1">
        <v>2246.143</v>
      </c>
      <c r="G99" s="1">
        <v>162.41</v>
      </c>
      <c r="H99" s="1" t="s">
        <v>19</v>
      </c>
      <c r="I99" s="1" t="s">
        <v>19</v>
      </c>
      <c r="J99" s="1">
        <v>851.106</v>
      </c>
      <c r="K99" s="1">
        <v>3960.549</v>
      </c>
      <c r="L99" s="1">
        <v>546.443</v>
      </c>
      <c r="M99" s="1">
        <v>143.672</v>
      </c>
      <c r="N99" s="1">
        <v>3643.934</v>
      </c>
      <c r="O99" s="1">
        <v>4334.047</v>
      </c>
      <c r="P99" s="1">
        <v>8294.596</v>
      </c>
    </row>
    <row r="100" spans="1:16" ht="12.75">
      <c r="A100">
        <v>2000</v>
      </c>
      <c r="B100">
        <v>9</v>
      </c>
      <c r="C100">
        <v>14</v>
      </c>
      <c r="D100">
        <v>16</v>
      </c>
      <c r="E100" s="1">
        <v>661.684</v>
      </c>
      <c r="F100" s="1">
        <v>2017.991</v>
      </c>
      <c r="G100" s="1">
        <v>105.883</v>
      </c>
      <c r="H100" s="1" t="s">
        <v>19</v>
      </c>
      <c r="I100" s="1" t="s">
        <v>19</v>
      </c>
      <c r="J100" s="1">
        <v>831.885</v>
      </c>
      <c r="K100" s="1">
        <v>3617.443</v>
      </c>
      <c r="L100" s="1">
        <v>405.692</v>
      </c>
      <c r="M100" s="1">
        <v>138.966</v>
      </c>
      <c r="N100" s="1">
        <v>3240.057</v>
      </c>
      <c r="O100" s="1">
        <v>3784.715</v>
      </c>
      <c r="P100" s="1">
        <v>7402.158</v>
      </c>
    </row>
    <row r="101" spans="1:16" ht="12.75">
      <c r="A101">
        <v>2000</v>
      </c>
      <c r="B101">
        <v>10</v>
      </c>
      <c r="C101">
        <v>23</v>
      </c>
      <c r="D101">
        <v>8</v>
      </c>
      <c r="E101" s="1">
        <v>663.678</v>
      </c>
      <c r="F101" s="1">
        <v>2293.544</v>
      </c>
      <c r="G101" s="1">
        <v>125.602</v>
      </c>
      <c r="H101" s="1" t="s">
        <v>19</v>
      </c>
      <c r="I101" s="1" t="s">
        <v>19</v>
      </c>
      <c r="J101" s="1">
        <v>815.515</v>
      </c>
      <c r="K101" s="1">
        <v>3898.339</v>
      </c>
      <c r="L101" s="1">
        <v>360.44</v>
      </c>
      <c r="M101" s="1">
        <v>125.684</v>
      </c>
      <c r="N101" s="1">
        <v>2441.143</v>
      </c>
      <c r="O101" s="1">
        <v>2927.267</v>
      </c>
      <c r="P101" s="1">
        <v>6825.606</v>
      </c>
    </row>
    <row r="102" spans="1:16" ht="12.75">
      <c r="A102">
        <v>2000</v>
      </c>
      <c r="B102">
        <v>11</v>
      </c>
      <c r="C102">
        <v>22</v>
      </c>
      <c r="D102">
        <v>9</v>
      </c>
      <c r="E102" s="1">
        <v>724.108</v>
      </c>
      <c r="F102" s="1">
        <v>2574.966</v>
      </c>
      <c r="G102" s="1">
        <v>139.571</v>
      </c>
      <c r="H102" s="1" t="s">
        <v>19</v>
      </c>
      <c r="I102" s="1" t="s">
        <v>19</v>
      </c>
      <c r="J102" s="1">
        <v>852.067</v>
      </c>
      <c r="K102" s="1">
        <v>4290.712</v>
      </c>
      <c r="L102" s="1">
        <v>368.073</v>
      </c>
      <c r="M102" s="1">
        <v>164.504</v>
      </c>
      <c r="N102" s="1">
        <v>2744.967</v>
      </c>
      <c r="O102" s="1">
        <v>3277.544</v>
      </c>
      <c r="P102" s="1">
        <v>7568.256</v>
      </c>
    </row>
    <row r="103" spans="1:16" ht="12.75">
      <c r="A103">
        <v>2000</v>
      </c>
      <c r="B103">
        <v>12</v>
      </c>
      <c r="C103">
        <v>11</v>
      </c>
      <c r="D103">
        <v>18</v>
      </c>
      <c r="E103" s="1">
        <v>770.023</v>
      </c>
      <c r="F103" s="1">
        <v>2601.563</v>
      </c>
      <c r="G103" s="1">
        <v>124.489</v>
      </c>
      <c r="H103" s="1" t="s">
        <v>19</v>
      </c>
      <c r="I103" s="1" t="s">
        <v>19</v>
      </c>
      <c r="J103" s="1">
        <v>828.44</v>
      </c>
      <c r="K103" s="1">
        <v>4324.515</v>
      </c>
      <c r="L103" s="1">
        <v>400.427</v>
      </c>
      <c r="M103" s="1">
        <v>183.465</v>
      </c>
      <c r="N103" s="1">
        <v>3076.334</v>
      </c>
      <c r="O103" s="1">
        <v>3660.226</v>
      </c>
      <c r="P103" s="1">
        <v>7984.741</v>
      </c>
    </row>
    <row r="104" spans="1:16" ht="12.75">
      <c r="A104">
        <v>2001</v>
      </c>
      <c r="B104">
        <v>1</v>
      </c>
      <c r="C104">
        <v>17</v>
      </c>
      <c r="D104">
        <v>8</v>
      </c>
      <c r="E104" s="1">
        <v>723.744</v>
      </c>
      <c r="F104" s="1">
        <v>2739.428</v>
      </c>
      <c r="G104" s="1">
        <v>142.784</v>
      </c>
      <c r="H104" s="1" t="s">
        <v>19</v>
      </c>
      <c r="I104" s="1" t="s">
        <v>19</v>
      </c>
      <c r="J104" s="1">
        <v>888.677</v>
      </c>
      <c r="K104" s="1">
        <v>4494.633</v>
      </c>
      <c r="L104" s="1">
        <v>370.179</v>
      </c>
      <c r="M104" s="1">
        <v>175.778</v>
      </c>
      <c r="N104" s="1">
        <v>2652.253</v>
      </c>
      <c r="O104" s="1">
        <v>3198.21</v>
      </c>
      <c r="P104" s="1">
        <v>7692.843</v>
      </c>
    </row>
    <row r="105" spans="1:16" ht="12.75">
      <c r="A105">
        <v>2001</v>
      </c>
      <c r="B105">
        <v>2</v>
      </c>
      <c r="C105">
        <v>13</v>
      </c>
      <c r="D105">
        <v>8</v>
      </c>
      <c r="E105" s="1">
        <v>687.411</v>
      </c>
      <c r="F105" s="1">
        <v>2689.629</v>
      </c>
      <c r="G105" s="1">
        <v>146.431</v>
      </c>
      <c r="H105" s="1" t="s">
        <v>19</v>
      </c>
      <c r="I105" s="1" t="s">
        <v>19</v>
      </c>
      <c r="J105" s="1">
        <v>901.58</v>
      </c>
      <c r="K105" s="1">
        <v>4425.051</v>
      </c>
      <c r="L105" s="1">
        <v>341.777</v>
      </c>
      <c r="M105" s="1">
        <v>175.579</v>
      </c>
      <c r="N105" s="1">
        <v>2652.713</v>
      </c>
      <c r="O105" s="1">
        <v>3170.069</v>
      </c>
      <c r="P105" s="1">
        <v>7595.12</v>
      </c>
    </row>
    <row r="106" spans="1:16" ht="12.75">
      <c r="A106">
        <v>2001</v>
      </c>
      <c r="B106">
        <v>3</v>
      </c>
      <c r="C106">
        <v>1</v>
      </c>
      <c r="D106">
        <v>8</v>
      </c>
      <c r="E106" s="1">
        <v>669.255</v>
      </c>
      <c r="F106" s="1">
        <v>2357.683</v>
      </c>
      <c r="G106" s="1">
        <v>126.608</v>
      </c>
      <c r="H106" s="1" t="s">
        <v>19</v>
      </c>
      <c r="I106" s="1" t="s">
        <v>19</v>
      </c>
      <c r="J106" s="1">
        <v>861.039</v>
      </c>
      <c r="K106" s="1">
        <v>4014.585</v>
      </c>
      <c r="L106" s="1">
        <v>375.693</v>
      </c>
      <c r="M106" s="1">
        <v>175.497</v>
      </c>
      <c r="N106" s="1">
        <v>2560.107</v>
      </c>
      <c r="O106" s="1">
        <v>3111.297</v>
      </c>
      <c r="P106" s="1">
        <v>7125.882</v>
      </c>
    </row>
    <row r="107" spans="1:16" ht="12.75">
      <c r="A107">
        <v>2001</v>
      </c>
      <c r="B107">
        <v>4</v>
      </c>
      <c r="C107">
        <v>9</v>
      </c>
      <c r="D107">
        <v>8</v>
      </c>
      <c r="E107" s="1">
        <v>620.696</v>
      </c>
      <c r="F107" s="1">
        <v>2419.993</v>
      </c>
      <c r="G107" s="1">
        <v>126.188</v>
      </c>
      <c r="H107" s="1" t="s">
        <v>19</v>
      </c>
      <c r="I107" s="1" t="s">
        <v>19</v>
      </c>
      <c r="J107" s="1">
        <v>854.136</v>
      </c>
      <c r="K107" s="1">
        <v>4021.013</v>
      </c>
      <c r="L107" s="1">
        <v>383.78</v>
      </c>
      <c r="M107" s="1">
        <v>169.358</v>
      </c>
      <c r="N107" s="1">
        <v>2384.481</v>
      </c>
      <c r="O107" s="1">
        <v>2937.619</v>
      </c>
      <c r="P107" s="1">
        <v>6958.632</v>
      </c>
    </row>
    <row r="108" spans="1:16" ht="12.75">
      <c r="A108">
        <v>2001</v>
      </c>
      <c r="B108">
        <v>5</v>
      </c>
      <c r="C108">
        <v>24</v>
      </c>
      <c r="D108">
        <v>17</v>
      </c>
      <c r="E108" s="1">
        <v>664.838</v>
      </c>
      <c r="F108" s="1">
        <v>2018.029</v>
      </c>
      <c r="G108" s="1">
        <v>133.218</v>
      </c>
      <c r="H108" s="1" t="s">
        <v>19</v>
      </c>
      <c r="I108" s="1" t="s">
        <v>19</v>
      </c>
      <c r="J108" s="1">
        <v>821.353</v>
      </c>
      <c r="K108" s="1">
        <v>3637.438</v>
      </c>
      <c r="L108" s="1">
        <v>572.968</v>
      </c>
      <c r="M108" s="1">
        <v>158.097</v>
      </c>
      <c r="N108" s="1">
        <v>2941.021</v>
      </c>
      <c r="O108" s="1">
        <v>3672.086</v>
      </c>
      <c r="P108" s="1">
        <v>7309.524</v>
      </c>
    </row>
    <row r="109" spans="1:16" ht="12.75">
      <c r="A109">
        <v>2001</v>
      </c>
      <c r="B109">
        <v>6</v>
      </c>
      <c r="C109">
        <v>21</v>
      </c>
      <c r="D109">
        <v>17</v>
      </c>
      <c r="E109" s="1">
        <v>681.653</v>
      </c>
      <c r="F109" s="1">
        <v>2123.911</v>
      </c>
      <c r="G109" s="1">
        <v>152.418</v>
      </c>
      <c r="H109" s="1" t="s">
        <v>19</v>
      </c>
      <c r="I109" s="1" t="s">
        <v>19</v>
      </c>
      <c r="J109" s="1">
        <v>882.97</v>
      </c>
      <c r="K109" s="1">
        <v>3840.952</v>
      </c>
      <c r="L109" s="1">
        <v>491.283</v>
      </c>
      <c r="M109" s="1">
        <v>152.048</v>
      </c>
      <c r="N109" s="1">
        <v>3110.502</v>
      </c>
      <c r="O109" s="1">
        <v>3753.833</v>
      </c>
      <c r="P109" s="1">
        <v>7594.785</v>
      </c>
    </row>
    <row r="110" spans="1:16" ht="12.75">
      <c r="A110">
        <v>2001</v>
      </c>
      <c r="B110">
        <v>7</v>
      </c>
      <c r="C110">
        <v>3</v>
      </c>
      <c r="D110">
        <v>15</v>
      </c>
      <c r="E110" s="1">
        <v>656.533</v>
      </c>
      <c r="F110" s="1">
        <v>1986.895</v>
      </c>
      <c r="G110" s="1">
        <v>128.961</v>
      </c>
      <c r="H110" s="1" t="s">
        <v>19</v>
      </c>
      <c r="I110" s="1" t="s">
        <v>19</v>
      </c>
      <c r="J110" s="1">
        <v>891.751</v>
      </c>
      <c r="K110" s="1">
        <v>3664.14</v>
      </c>
      <c r="L110" s="1">
        <v>564.363</v>
      </c>
      <c r="M110" s="1">
        <v>161.343</v>
      </c>
      <c r="N110" s="1">
        <v>3463.757</v>
      </c>
      <c r="O110" s="1">
        <v>4189.461</v>
      </c>
      <c r="P110" s="1">
        <v>7853.601</v>
      </c>
    </row>
    <row r="111" spans="1:16" ht="12.75">
      <c r="A111">
        <v>2001</v>
      </c>
      <c r="B111">
        <v>8</v>
      </c>
      <c r="C111">
        <v>7</v>
      </c>
      <c r="D111">
        <v>14</v>
      </c>
      <c r="E111" s="1">
        <v>627.146</v>
      </c>
      <c r="F111" s="1">
        <v>2121.632</v>
      </c>
      <c r="G111" s="1">
        <v>124.452</v>
      </c>
      <c r="H111" s="1" t="s">
        <v>19</v>
      </c>
      <c r="I111" s="1" t="s">
        <v>19</v>
      </c>
      <c r="J111" s="1">
        <v>934.472</v>
      </c>
      <c r="K111" s="1">
        <v>3807.702</v>
      </c>
      <c r="L111" s="1">
        <v>420.647</v>
      </c>
      <c r="M111" s="1">
        <v>156.288</v>
      </c>
      <c r="N111" s="1">
        <v>3514.018</v>
      </c>
      <c r="O111" s="1">
        <v>4090.953</v>
      </c>
      <c r="P111" s="1">
        <v>7898.655</v>
      </c>
    </row>
    <row r="112" spans="1:16" ht="12.75">
      <c r="A112">
        <v>2001</v>
      </c>
      <c r="B112">
        <v>9</v>
      </c>
      <c r="C112">
        <v>4</v>
      </c>
      <c r="D112">
        <v>16</v>
      </c>
      <c r="E112" s="1">
        <v>626.812</v>
      </c>
      <c r="F112" s="1">
        <v>1923.541</v>
      </c>
      <c r="G112" s="1">
        <v>119.509</v>
      </c>
      <c r="H112" s="1" t="s">
        <v>19</v>
      </c>
      <c r="I112" s="1" t="s">
        <v>19</v>
      </c>
      <c r="J112" s="1">
        <v>881.017</v>
      </c>
      <c r="K112" s="1">
        <v>3550.879</v>
      </c>
      <c r="L112" s="1">
        <v>391.106</v>
      </c>
      <c r="M112" s="1">
        <v>150.279</v>
      </c>
      <c r="N112" s="1">
        <v>3208.631</v>
      </c>
      <c r="O112" s="1">
        <v>3750.016</v>
      </c>
      <c r="P112" s="1">
        <v>7300.895</v>
      </c>
    </row>
    <row r="113" spans="1:16" ht="12.75">
      <c r="A113">
        <v>2001</v>
      </c>
      <c r="B113">
        <v>10</v>
      </c>
      <c r="C113">
        <v>1</v>
      </c>
      <c r="D113">
        <v>16</v>
      </c>
      <c r="E113" s="1">
        <v>458.059</v>
      </c>
      <c r="F113" s="1">
        <v>1857.736</v>
      </c>
      <c r="G113" s="1">
        <v>88.124</v>
      </c>
      <c r="H113" s="1" t="s">
        <v>19</v>
      </c>
      <c r="I113" s="1" t="s">
        <v>19</v>
      </c>
      <c r="J113" s="1">
        <v>835.819</v>
      </c>
      <c r="K113" s="1">
        <v>3239.738</v>
      </c>
      <c r="L113" s="1">
        <v>363.009</v>
      </c>
      <c r="M113" s="1">
        <v>155.369</v>
      </c>
      <c r="N113" s="1">
        <v>2931.298</v>
      </c>
      <c r="O113" s="1">
        <v>3449.676</v>
      </c>
      <c r="P113" s="1">
        <v>6689.414</v>
      </c>
    </row>
    <row r="114" spans="1:16" ht="12.75">
      <c r="A114">
        <v>2001</v>
      </c>
      <c r="B114">
        <v>11</v>
      </c>
      <c r="C114">
        <v>29</v>
      </c>
      <c r="D114">
        <v>18</v>
      </c>
      <c r="E114" s="1">
        <v>670.076</v>
      </c>
      <c r="F114" s="1">
        <v>2169.395</v>
      </c>
      <c r="G114" s="1">
        <v>118.765</v>
      </c>
      <c r="H114" s="1" t="s">
        <v>19</v>
      </c>
      <c r="I114" s="1" t="s">
        <v>19</v>
      </c>
      <c r="J114" s="1">
        <v>897.491</v>
      </c>
      <c r="K114" s="1">
        <v>3855.727</v>
      </c>
      <c r="L114" s="1">
        <v>410.725</v>
      </c>
      <c r="M114" s="1">
        <v>170.314</v>
      </c>
      <c r="N114" s="1">
        <v>2981.676</v>
      </c>
      <c r="O114" s="1">
        <v>3562.715</v>
      </c>
      <c r="P114" s="1">
        <v>7418.442</v>
      </c>
    </row>
    <row r="115" spans="1:16" ht="12.75">
      <c r="A115">
        <v>2001</v>
      </c>
      <c r="B115">
        <v>12</v>
      </c>
      <c r="C115">
        <v>10</v>
      </c>
      <c r="D115">
        <v>18</v>
      </c>
      <c r="E115" s="1">
        <v>691.537</v>
      </c>
      <c r="F115" s="1">
        <v>2346.343</v>
      </c>
      <c r="G115" s="1">
        <v>131.577</v>
      </c>
      <c r="H115" s="1" t="s">
        <v>19</v>
      </c>
      <c r="I115" s="1" t="s">
        <v>19</v>
      </c>
      <c r="J115" s="1">
        <v>900.452</v>
      </c>
      <c r="K115" s="1">
        <v>4069.909</v>
      </c>
      <c r="L115" s="1">
        <v>422.902</v>
      </c>
      <c r="M115" s="1">
        <v>178.549</v>
      </c>
      <c r="N115" s="1">
        <v>3017</v>
      </c>
      <c r="O115" s="1">
        <v>3618.451</v>
      </c>
      <c r="P115" s="1">
        <v>7688.36</v>
      </c>
    </row>
    <row r="116" spans="1:16" ht="12.75">
      <c r="A116">
        <v>2002</v>
      </c>
      <c r="B116">
        <v>1</v>
      </c>
      <c r="C116">
        <v>30</v>
      </c>
      <c r="D116">
        <v>8</v>
      </c>
      <c r="E116" s="1">
        <v>679.898</v>
      </c>
      <c r="F116" s="1">
        <v>2621.066</v>
      </c>
      <c r="G116" s="1">
        <v>156.671</v>
      </c>
      <c r="H116" s="1" t="s">
        <v>19</v>
      </c>
      <c r="I116" s="1" t="s">
        <v>19</v>
      </c>
      <c r="J116" s="1">
        <v>848.779</v>
      </c>
      <c r="K116" s="1">
        <f>SUM(E116:J116)</f>
        <v>4306.414</v>
      </c>
      <c r="L116" s="1">
        <v>412.783</v>
      </c>
      <c r="M116" s="1">
        <v>143.322</v>
      </c>
      <c r="N116" s="1">
        <v>2596.429</v>
      </c>
      <c r="O116" s="1">
        <f>SUM(L116:N116)</f>
        <v>3152.534</v>
      </c>
      <c r="P116" s="1">
        <f>+K116+O116</f>
        <v>7458.948</v>
      </c>
    </row>
    <row r="117" spans="1:16" ht="12.75">
      <c r="A117">
        <v>2002</v>
      </c>
      <c r="B117">
        <v>2</v>
      </c>
      <c r="C117">
        <v>5</v>
      </c>
      <c r="D117">
        <v>8</v>
      </c>
      <c r="E117" s="1">
        <v>692.792</v>
      </c>
      <c r="F117" s="1">
        <v>2403.755</v>
      </c>
      <c r="G117" s="1">
        <v>141.911</v>
      </c>
      <c r="H117" s="1" t="s">
        <v>19</v>
      </c>
      <c r="I117" s="1" t="s">
        <v>19</v>
      </c>
      <c r="J117" s="1">
        <v>873.244</v>
      </c>
      <c r="K117" s="1">
        <v>4111.702</v>
      </c>
      <c r="L117" s="1">
        <v>419.177</v>
      </c>
      <c r="M117" s="1">
        <v>128.852</v>
      </c>
      <c r="N117" s="1">
        <v>2736.359</v>
      </c>
      <c r="O117" s="1">
        <v>3284.388</v>
      </c>
      <c r="P117" s="1">
        <v>7396.09</v>
      </c>
    </row>
    <row r="118" spans="1:16" ht="12.75">
      <c r="A118">
        <v>2002</v>
      </c>
      <c r="B118">
        <v>3</v>
      </c>
      <c r="C118">
        <v>1</v>
      </c>
      <c r="D118">
        <v>8</v>
      </c>
      <c r="E118" s="1">
        <v>664.096</v>
      </c>
      <c r="F118" s="1">
        <v>2409.742</v>
      </c>
      <c r="G118" s="1">
        <v>129.151</v>
      </c>
      <c r="H118" s="1" t="s">
        <v>19</v>
      </c>
      <c r="I118" s="1" t="s">
        <v>19</v>
      </c>
      <c r="J118" s="1">
        <v>840.54</v>
      </c>
      <c r="K118" s="1">
        <v>4043.529</v>
      </c>
      <c r="L118" s="1">
        <v>404.778</v>
      </c>
      <c r="M118" s="1">
        <v>135.679</v>
      </c>
      <c r="N118" s="1">
        <v>2550.151</v>
      </c>
      <c r="O118" s="1">
        <v>3090.6079999999997</v>
      </c>
      <c r="P118" s="1">
        <v>7134.137</v>
      </c>
    </row>
    <row r="119" spans="1:16" ht="12.75">
      <c r="A119">
        <v>2002</v>
      </c>
      <c r="B119">
        <v>4</v>
      </c>
      <c r="C119">
        <v>17</v>
      </c>
      <c r="D119">
        <v>9</v>
      </c>
      <c r="E119" s="1">
        <v>566.621</v>
      </c>
      <c r="F119" s="1">
        <v>2125.37</v>
      </c>
      <c r="G119" s="1">
        <v>130.823</v>
      </c>
      <c r="H119" s="1" t="s">
        <v>19</v>
      </c>
      <c r="I119" s="1" t="s">
        <v>19</v>
      </c>
      <c r="J119" s="1">
        <v>816.253</v>
      </c>
      <c r="K119" s="1">
        <v>3639.067</v>
      </c>
      <c r="L119" s="1">
        <v>331.318</v>
      </c>
      <c r="M119" s="1">
        <v>128.725</v>
      </c>
      <c r="N119" s="1">
        <v>2395.132</v>
      </c>
      <c r="O119" s="1">
        <v>2855.175</v>
      </c>
      <c r="P119" s="1">
        <v>6494.242</v>
      </c>
    </row>
    <row r="120" spans="1:16" ht="12.75">
      <c r="A120">
        <v>2002</v>
      </c>
      <c r="B120">
        <v>5</v>
      </c>
      <c r="C120">
        <v>30</v>
      </c>
      <c r="D120">
        <v>16</v>
      </c>
      <c r="E120" s="1">
        <v>511.201</v>
      </c>
      <c r="F120" s="1">
        <v>1802.817</v>
      </c>
      <c r="G120" s="1">
        <v>142.812</v>
      </c>
      <c r="H120" s="1" t="s">
        <v>19</v>
      </c>
      <c r="I120" s="1" t="s">
        <v>19</v>
      </c>
      <c r="J120" s="1">
        <v>856.992</v>
      </c>
      <c r="K120" s="1">
        <v>3313.822</v>
      </c>
      <c r="L120" s="1">
        <v>518.097</v>
      </c>
      <c r="M120" s="1">
        <v>124.187</v>
      </c>
      <c r="N120" s="1">
        <v>3247.226</v>
      </c>
      <c r="O120" s="1">
        <v>3889.51</v>
      </c>
      <c r="P120" s="1">
        <v>7203.332</v>
      </c>
    </row>
    <row r="121" spans="1:16" ht="12.75">
      <c r="A121">
        <v>2002</v>
      </c>
      <c r="B121">
        <v>6</v>
      </c>
      <c r="C121">
        <v>26</v>
      </c>
      <c r="D121">
        <v>15</v>
      </c>
      <c r="E121" s="1">
        <v>705.04</v>
      </c>
      <c r="F121" s="1">
        <v>2101.949</v>
      </c>
      <c r="G121" s="1">
        <v>154.824</v>
      </c>
      <c r="H121" s="1" t="s">
        <v>19</v>
      </c>
      <c r="I121" s="1" t="s">
        <v>19</v>
      </c>
      <c r="J121" s="1">
        <v>919.75</v>
      </c>
      <c r="K121" s="1">
        <v>3881.563</v>
      </c>
      <c r="L121" s="1">
        <v>562.935</v>
      </c>
      <c r="M121" s="1">
        <v>126.86</v>
      </c>
      <c r="N121" s="1">
        <v>3463.801</v>
      </c>
      <c r="O121" s="1">
        <v>4153.596</v>
      </c>
      <c r="P121" s="1">
        <v>8035.159</v>
      </c>
    </row>
    <row r="122" spans="1:16" ht="12.75">
      <c r="A122">
        <v>2002</v>
      </c>
      <c r="B122">
        <v>7</v>
      </c>
      <c r="C122">
        <v>11</v>
      </c>
      <c r="D122">
        <v>16</v>
      </c>
      <c r="E122" s="1">
        <v>758.05</v>
      </c>
      <c r="F122" s="1">
        <v>2139.417</v>
      </c>
      <c r="G122" s="1">
        <v>161.911</v>
      </c>
      <c r="H122" s="1" t="s">
        <v>19</v>
      </c>
      <c r="I122" s="1" t="s">
        <v>19</v>
      </c>
      <c r="J122" s="1">
        <v>908.317</v>
      </c>
      <c r="K122" s="1">
        <v>3967.6949999999997</v>
      </c>
      <c r="L122" s="1">
        <v>688.697</v>
      </c>
      <c r="M122" s="1">
        <v>135.167</v>
      </c>
      <c r="N122" s="1">
        <v>3757.781</v>
      </c>
      <c r="O122" s="1">
        <v>4581.645</v>
      </c>
      <c r="P122" s="1">
        <v>8549.34</v>
      </c>
    </row>
    <row r="123" spans="1:16" ht="12.75">
      <c r="A123">
        <v>2002</v>
      </c>
      <c r="B123">
        <v>8</v>
      </c>
      <c r="C123">
        <v>15</v>
      </c>
      <c r="D123">
        <v>16</v>
      </c>
      <c r="E123" s="1">
        <v>684.156</v>
      </c>
      <c r="F123" s="1">
        <v>2150.206</v>
      </c>
      <c r="G123" s="1">
        <v>149.103</v>
      </c>
      <c r="H123" s="1" t="s">
        <v>19</v>
      </c>
      <c r="I123" s="1" t="s">
        <v>19</v>
      </c>
      <c r="J123" s="1">
        <v>820.685</v>
      </c>
      <c r="K123" s="1">
        <v>3804.15</v>
      </c>
      <c r="L123" s="1">
        <v>537.027</v>
      </c>
      <c r="M123" s="1">
        <v>129.179</v>
      </c>
      <c r="N123" s="1">
        <v>3496.949</v>
      </c>
      <c r="O123" s="1">
        <v>4163.155</v>
      </c>
      <c r="P123" s="1">
        <v>7967.305</v>
      </c>
    </row>
    <row r="124" spans="1:16" ht="12.75">
      <c r="A124">
        <v>2002</v>
      </c>
      <c r="B124">
        <v>9</v>
      </c>
      <c r="C124">
        <v>4</v>
      </c>
      <c r="D124">
        <v>16</v>
      </c>
      <c r="E124" s="1">
        <v>550.907</v>
      </c>
      <c r="F124" s="1">
        <v>1741.194</v>
      </c>
      <c r="G124" s="1">
        <v>114.102</v>
      </c>
      <c r="H124" s="1" t="s">
        <v>19</v>
      </c>
      <c r="I124" s="1" t="s">
        <v>19</v>
      </c>
      <c r="J124" s="1">
        <v>903.35</v>
      </c>
      <c r="K124" s="1">
        <v>3309.553</v>
      </c>
      <c r="L124" s="1">
        <v>490.791</v>
      </c>
      <c r="M124" s="1">
        <v>114.917</v>
      </c>
      <c r="N124" s="1">
        <v>3445.873</v>
      </c>
      <c r="O124" s="1">
        <v>4051.581</v>
      </c>
      <c r="P124" s="1">
        <v>7361.134</v>
      </c>
    </row>
    <row r="125" spans="1:16" ht="12.75">
      <c r="A125">
        <v>2002</v>
      </c>
      <c r="B125">
        <v>10</v>
      </c>
      <c r="C125">
        <v>31</v>
      </c>
      <c r="D125">
        <v>8</v>
      </c>
      <c r="E125" s="1">
        <v>771.164</v>
      </c>
      <c r="F125" s="1">
        <v>2423.224</v>
      </c>
      <c r="G125" s="1">
        <v>140.4</v>
      </c>
      <c r="H125" s="1" t="s">
        <v>19</v>
      </c>
      <c r="I125" s="1" t="s">
        <v>19</v>
      </c>
      <c r="J125" s="1">
        <v>954.631</v>
      </c>
      <c r="K125" s="1">
        <v>4289.419</v>
      </c>
      <c r="L125" s="1">
        <v>397.21</v>
      </c>
      <c r="M125" s="1">
        <v>128.601</v>
      </c>
      <c r="N125" s="1">
        <v>2479.8</v>
      </c>
      <c r="O125" s="1">
        <v>3005.611</v>
      </c>
      <c r="P125" s="1">
        <v>7295.03</v>
      </c>
    </row>
    <row r="126" spans="1:16" ht="12.75">
      <c r="A126">
        <v>2002</v>
      </c>
      <c r="B126">
        <v>11</v>
      </c>
      <c r="C126">
        <v>26</v>
      </c>
      <c r="D126">
        <v>8</v>
      </c>
      <c r="E126" s="1">
        <v>707.086</v>
      </c>
      <c r="F126" s="1">
        <v>2270.491</v>
      </c>
      <c r="G126" s="1">
        <v>124.136</v>
      </c>
      <c r="H126" s="1" t="s">
        <v>19</v>
      </c>
      <c r="I126" s="1" t="s">
        <v>19</v>
      </c>
      <c r="J126" s="1">
        <v>891.619</v>
      </c>
      <c r="K126" s="1">
        <v>3993.3320000000003</v>
      </c>
      <c r="L126" s="1">
        <v>393.919</v>
      </c>
      <c r="M126" s="1">
        <v>131.804</v>
      </c>
      <c r="N126" s="1">
        <v>2708.108</v>
      </c>
      <c r="O126" s="1">
        <v>3233.831</v>
      </c>
      <c r="P126" s="1">
        <v>7227.1630000000005</v>
      </c>
    </row>
    <row r="127" spans="1:16" ht="12.75">
      <c r="A127">
        <v>2002</v>
      </c>
      <c r="B127">
        <v>12</v>
      </c>
      <c r="C127">
        <v>18</v>
      </c>
      <c r="D127">
        <v>18</v>
      </c>
      <c r="E127" s="1">
        <v>681.719</v>
      </c>
      <c r="F127" s="1">
        <v>2207.277</v>
      </c>
      <c r="G127" s="1">
        <v>139.329</v>
      </c>
      <c r="H127" s="1" t="s">
        <v>19</v>
      </c>
      <c r="I127" s="1" t="s">
        <v>19</v>
      </c>
      <c r="J127" s="1">
        <v>959.08</v>
      </c>
      <c r="K127" s="1">
        <v>3987.405</v>
      </c>
      <c r="L127" s="1">
        <v>415.747</v>
      </c>
      <c r="M127" s="1">
        <v>136.473</v>
      </c>
      <c r="N127" s="1">
        <v>3073.228</v>
      </c>
      <c r="O127" s="1">
        <v>3625.4480000000003</v>
      </c>
      <c r="P127" s="1">
        <v>7612.853000000001</v>
      </c>
    </row>
    <row r="128" spans="1:16" ht="12.75">
      <c r="A128">
        <v>2003</v>
      </c>
      <c r="B128">
        <v>1</v>
      </c>
      <c r="C128">
        <v>8</v>
      </c>
      <c r="D128">
        <v>8</v>
      </c>
      <c r="E128" s="1">
        <v>666.594</v>
      </c>
      <c r="F128" s="1">
        <v>2391.57</v>
      </c>
      <c r="G128" s="1">
        <v>138.218</v>
      </c>
      <c r="H128" s="1" t="s">
        <v>19</v>
      </c>
      <c r="I128" s="1" t="s">
        <v>19</v>
      </c>
      <c r="J128" s="1">
        <v>902.368</v>
      </c>
      <c r="K128" s="1">
        <v>4098.75</v>
      </c>
      <c r="L128" s="1">
        <v>400.04</v>
      </c>
      <c r="M128" s="1">
        <v>133.572</v>
      </c>
      <c r="N128" s="1">
        <v>2698.454</v>
      </c>
      <c r="O128" s="1">
        <v>3232.0660000000003</v>
      </c>
      <c r="P128" s="1">
        <v>7330.816000000001</v>
      </c>
    </row>
    <row r="129" spans="1:16" ht="12.75">
      <c r="A129">
        <v>2003</v>
      </c>
      <c r="B129">
        <v>2</v>
      </c>
      <c r="C129">
        <v>25</v>
      </c>
      <c r="D129">
        <v>8</v>
      </c>
      <c r="E129" s="1">
        <v>746.566</v>
      </c>
      <c r="F129" s="1">
        <v>2451.65</v>
      </c>
      <c r="G129" s="1">
        <v>138.966</v>
      </c>
      <c r="H129" s="1" t="s">
        <v>19</v>
      </c>
      <c r="I129" s="1" t="s">
        <v>19</v>
      </c>
      <c r="J129" s="1">
        <v>910.065</v>
      </c>
      <c r="K129" s="1">
        <v>4247.247</v>
      </c>
      <c r="L129" s="1">
        <v>356.259</v>
      </c>
      <c r="M129" s="1">
        <v>125.925</v>
      </c>
      <c r="N129" s="1">
        <v>2687.329</v>
      </c>
      <c r="O129" s="1">
        <v>3169.5130000000004</v>
      </c>
      <c r="P129" s="1">
        <v>7416.76</v>
      </c>
    </row>
    <row r="130" spans="1:16" ht="12.75">
      <c r="A130">
        <v>2003</v>
      </c>
      <c r="B130">
        <v>3</v>
      </c>
      <c r="C130">
        <v>4</v>
      </c>
      <c r="D130">
        <v>8</v>
      </c>
      <c r="E130" s="1">
        <v>604.143</v>
      </c>
      <c r="F130" s="1">
        <v>2241.476</v>
      </c>
      <c r="G130" s="1">
        <v>145.873</v>
      </c>
      <c r="H130" s="1" t="s">
        <v>19</v>
      </c>
      <c r="I130" s="1" t="s">
        <v>19</v>
      </c>
      <c r="J130" s="1">
        <v>894.496</v>
      </c>
      <c r="K130" s="1">
        <v>3885.9880000000003</v>
      </c>
      <c r="L130" s="1">
        <v>393.267</v>
      </c>
      <c r="M130" s="1">
        <v>125.436</v>
      </c>
      <c r="N130" s="1">
        <v>2524.23</v>
      </c>
      <c r="O130" s="1">
        <v>3042.933</v>
      </c>
      <c r="P130" s="1">
        <v>6928.921</v>
      </c>
    </row>
    <row r="131" spans="1:16" ht="12.75">
      <c r="A131">
        <v>2003</v>
      </c>
      <c r="B131">
        <v>4</v>
      </c>
      <c r="C131">
        <v>3</v>
      </c>
      <c r="D131">
        <v>8</v>
      </c>
      <c r="E131" s="1">
        <v>583.139</v>
      </c>
      <c r="F131" s="1">
        <v>2178.28</v>
      </c>
      <c r="G131" s="1">
        <v>137.682</v>
      </c>
      <c r="H131" s="1" t="s">
        <v>19</v>
      </c>
      <c r="I131" s="1" t="s">
        <v>19</v>
      </c>
      <c r="J131" s="1">
        <v>830.941</v>
      </c>
      <c r="K131" s="1">
        <v>3730.0420000000004</v>
      </c>
      <c r="L131" s="1">
        <v>375.262</v>
      </c>
      <c r="M131" s="1">
        <v>118.52</v>
      </c>
      <c r="N131" s="1">
        <v>2445.215</v>
      </c>
      <c r="O131" s="1">
        <v>2938.9970000000003</v>
      </c>
      <c r="P131" s="1">
        <v>6669.039000000001</v>
      </c>
    </row>
    <row r="132" spans="1:16" ht="12.75">
      <c r="A132">
        <v>2003</v>
      </c>
      <c r="B132">
        <v>5</v>
      </c>
      <c r="C132">
        <v>29</v>
      </c>
      <c r="D132">
        <v>16</v>
      </c>
      <c r="E132" s="1">
        <v>599.488</v>
      </c>
      <c r="F132" s="1">
        <v>1920.821</v>
      </c>
      <c r="G132" s="1">
        <v>150.004</v>
      </c>
      <c r="H132" s="1" t="s">
        <v>19</v>
      </c>
      <c r="I132" s="1" t="s">
        <v>19</v>
      </c>
      <c r="J132" s="1">
        <v>859.955</v>
      </c>
      <c r="K132" s="1">
        <v>3530.268</v>
      </c>
      <c r="L132" s="1">
        <v>533.339</v>
      </c>
      <c r="M132" s="1">
        <v>112.259</v>
      </c>
      <c r="N132" s="1">
        <v>3646.338</v>
      </c>
      <c r="O132" s="1">
        <v>4291.936000000001</v>
      </c>
      <c r="P132" s="1">
        <v>7822.204000000001</v>
      </c>
    </row>
    <row r="133" spans="1:16" ht="12.75">
      <c r="A133">
        <v>2003</v>
      </c>
      <c r="B133">
        <v>6</v>
      </c>
      <c r="C133">
        <v>17</v>
      </c>
      <c r="D133">
        <v>15</v>
      </c>
      <c r="E133" s="1">
        <v>671.697</v>
      </c>
      <c r="F133" s="1">
        <v>2101.96</v>
      </c>
      <c r="G133" s="1">
        <v>152.985</v>
      </c>
      <c r="H133" s="1" t="s">
        <v>19</v>
      </c>
      <c r="I133" s="1" t="s">
        <v>19</v>
      </c>
      <c r="J133" s="1">
        <v>861.555</v>
      </c>
      <c r="K133" s="1">
        <v>3788.197</v>
      </c>
      <c r="L133" s="1">
        <v>594.212</v>
      </c>
      <c r="M133" s="1">
        <v>109.396</v>
      </c>
      <c r="N133" s="1">
        <v>3556.891</v>
      </c>
      <c r="O133" s="1">
        <v>4260.499</v>
      </c>
      <c r="P133" s="1">
        <v>8048.696</v>
      </c>
    </row>
    <row r="134" spans="1:16" ht="12.75">
      <c r="A134">
        <v>2003</v>
      </c>
      <c r="B134">
        <v>7</v>
      </c>
      <c r="C134">
        <v>22</v>
      </c>
      <c r="D134">
        <v>15</v>
      </c>
      <c r="E134" s="1">
        <v>773.937</v>
      </c>
      <c r="F134" s="1">
        <v>2359.733</v>
      </c>
      <c r="G134" s="1">
        <v>155.201</v>
      </c>
      <c r="H134" s="1" t="s">
        <v>19</v>
      </c>
      <c r="I134" s="1" t="s">
        <v>19</v>
      </c>
      <c r="J134" s="1">
        <v>901.541</v>
      </c>
      <c r="K134" s="1">
        <v>4190.412</v>
      </c>
      <c r="L134" s="1">
        <v>573.06</v>
      </c>
      <c r="M134" s="1">
        <v>120.608</v>
      </c>
      <c r="N134" s="1">
        <v>4038.076</v>
      </c>
      <c r="O134" s="1">
        <v>4731.744</v>
      </c>
      <c r="P134" s="1">
        <v>8922.155999999999</v>
      </c>
    </row>
    <row r="135" spans="1:16" ht="12.75">
      <c r="A135">
        <v>2003</v>
      </c>
      <c r="B135">
        <v>8</v>
      </c>
      <c r="C135">
        <v>13</v>
      </c>
      <c r="D135">
        <v>16</v>
      </c>
      <c r="E135" s="1">
        <v>666.399</v>
      </c>
      <c r="F135" s="1">
        <v>2020.408</v>
      </c>
      <c r="G135" s="1">
        <v>155.654</v>
      </c>
      <c r="H135" s="1" t="s">
        <v>19</v>
      </c>
      <c r="I135" s="1" t="s">
        <v>19</v>
      </c>
      <c r="J135" s="1">
        <v>920.105</v>
      </c>
      <c r="K135" s="1">
        <v>3762.566</v>
      </c>
      <c r="L135" s="1">
        <v>498.1</v>
      </c>
      <c r="M135" s="1">
        <v>125.022</v>
      </c>
      <c r="N135" s="1">
        <v>3924.104</v>
      </c>
      <c r="O135" s="1">
        <v>4547.226</v>
      </c>
      <c r="P135" s="1">
        <v>8309.792</v>
      </c>
    </row>
    <row r="136" spans="1:16" ht="12.75">
      <c r="A136">
        <v>2003</v>
      </c>
      <c r="B136">
        <v>9</v>
      </c>
      <c r="C136">
        <v>4</v>
      </c>
      <c r="D136">
        <v>16</v>
      </c>
      <c r="E136" s="1">
        <v>744.407</v>
      </c>
      <c r="F136" s="1">
        <v>2154.576</v>
      </c>
      <c r="G136" s="1">
        <v>115.092</v>
      </c>
      <c r="H136" s="1" t="s">
        <v>19</v>
      </c>
      <c r="I136" s="1" t="s">
        <v>19</v>
      </c>
      <c r="J136" s="1">
        <v>874.969</v>
      </c>
      <c r="K136" s="1">
        <v>3889.0440000000003</v>
      </c>
      <c r="L136" s="1">
        <v>416.034</v>
      </c>
      <c r="M136" s="1">
        <v>122.456</v>
      </c>
      <c r="N136" s="1">
        <v>3520.051</v>
      </c>
      <c r="O136" s="1">
        <v>4058.541</v>
      </c>
      <c r="P136" s="1">
        <v>7947.585000000001</v>
      </c>
    </row>
    <row r="137" spans="1:16" ht="12.75">
      <c r="A137">
        <v>2003</v>
      </c>
      <c r="B137">
        <v>10</v>
      </c>
      <c r="C137">
        <v>31</v>
      </c>
      <c r="D137">
        <v>8</v>
      </c>
      <c r="E137" s="1">
        <v>677.807</v>
      </c>
      <c r="F137" s="1">
        <v>2233.736</v>
      </c>
      <c r="G137" s="1">
        <v>115.518</v>
      </c>
      <c r="H137" s="1" t="s">
        <v>19</v>
      </c>
      <c r="I137" s="1" t="s">
        <v>19</v>
      </c>
      <c r="J137" s="1">
        <v>847.374</v>
      </c>
      <c r="K137" s="1">
        <v>3874.4349999999995</v>
      </c>
      <c r="L137" s="1">
        <v>395.672</v>
      </c>
      <c r="M137" s="1">
        <v>121.109</v>
      </c>
      <c r="N137" s="1">
        <v>2579.903</v>
      </c>
      <c r="O137" s="1">
        <v>3096.6839999999997</v>
      </c>
      <c r="P137" s="1">
        <v>6971.118999999999</v>
      </c>
    </row>
    <row r="138" spans="1:16" ht="12.75">
      <c r="A138">
        <v>2003</v>
      </c>
      <c r="B138">
        <v>11</v>
      </c>
      <c r="C138">
        <v>24</v>
      </c>
      <c r="D138">
        <v>18</v>
      </c>
      <c r="E138" s="1">
        <v>657.461</v>
      </c>
      <c r="F138" s="1">
        <v>2160.472</v>
      </c>
      <c r="G138" s="1">
        <v>125.98</v>
      </c>
      <c r="H138" s="1" t="s">
        <v>19</v>
      </c>
      <c r="I138" s="1" t="s">
        <v>19</v>
      </c>
      <c r="J138" s="1">
        <v>919.802</v>
      </c>
      <c r="K138" s="1">
        <v>3863.715</v>
      </c>
      <c r="L138" s="1">
        <v>418.141</v>
      </c>
      <c r="M138" s="1">
        <v>148.134</v>
      </c>
      <c r="N138" s="1">
        <v>2998.793</v>
      </c>
      <c r="O138" s="1">
        <v>3565.068</v>
      </c>
      <c r="P138" s="1">
        <v>7428.783</v>
      </c>
    </row>
    <row r="139" spans="1:16" ht="12.75">
      <c r="A139">
        <v>2003</v>
      </c>
      <c r="B139">
        <v>12</v>
      </c>
      <c r="C139">
        <v>29</v>
      </c>
      <c r="D139">
        <v>18</v>
      </c>
      <c r="E139" s="1">
        <v>719.309</v>
      </c>
      <c r="F139" s="1">
        <v>2343.175</v>
      </c>
      <c r="G139" s="1">
        <v>132.947</v>
      </c>
      <c r="H139" s="1" t="s">
        <v>19</v>
      </c>
      <c r="I139" s="1" t="s">
        <v>19</v>
      </c>
      <c r="J139" s="1">
        <v>931.454</v>
      </c>
      <c r="K139" s="1">
        <v>4126.885</v>
      </c>
      <c r="L139" s="1">
        <v>417.445</v>
      </c>
      <c r="M139" s="1">
        <v>151.143</v>
      </c>
      <c r="N139" s="1">
        <v>3001.742</v>
      </c>
      <c r="O139" s="1">
        <v>3570.33</v>
      </c>
      <c r="P139" s="1">
        <v>7697.215</v>
      </c>
    </row>
    <row r="140" spans="5:16" ht="12.75"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</sheetData>
  <printOptions/>
  <pageMargins left="0.75" right="0.75" top="1" bottom="1" header="0.5" footer="0.5"/>
  <pageSetup fitToHeight="2" fitToWidth="1" horizontalDpi="600" verticalDpi="600" orientation="landscape" scale="53" r:id="rId1"/>
  <ignoredErrors>
    <ignoredError sqref="K11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H24"/>
  <sheetViews>
    <sheetView workbookViewId="0" topLeftCell="A1">
      <selection activeCell="C9" sqref="C9:D9"/>
    </sheetView>
  </sheetViews>
  <sheetFormatPr defaultColWidth="9.140625" defaultRowHeight="12.75"/>
  <cols>
    <col min="1" max="1" width="8.57421875" style="0" customWidth="1"/>
    <col min="2" max="2" width="5.00390625" style="4" bestFit="1" customWidth="1"/>
    <col min="3" max="3" width="9.140625" style="4" customWidth="1"/>
    <col min="4" max="4" width="13.28125" style="0" customWidth="1"/>
  </cols>
  <sheetData>
    <row r="5" spans="2:4" ht="15.75">
      <c r="B5" s="12"/>
      <c r="C5" s="13" t="s">
        <v>49</v>
      </c>
      <c r="D5" s="12"/>
    </row>
    <row r="6" spans="2:4" ht="15.75">
      <c r="B6" s="12"/>
      <c r="C6" s="13" t="s">
        <v>41</v>
      </c>
      <c r="D6" s="12"/>
    </row>
    <row r="7" spans="2:4" ht="15.75">
      <c r="B7" s="12"/>
      <c r="C7" s="13" t="s">
        <v>38</v>
      </c>
      <c r="D7" s="12"/>
    </row>
    <row r="8" spans="1:4" ht="12.75">
      <c r="A8" s="10"/>
      <c r="B8" s="9"/>
      <c r="C8" s="58" t="s">
        <v>25</v>
      </c>
      <c r="D8" s="58"/>
    </row>
    <row r="9" spans="1:4" ht="12.75">
      <c r="A9" s="17" t="s">
        <v>42</v>
      </c>
      <c r="B9" s="18"/>
      <c r="C9" s="9" t="s">
        <v>44</v>
      </c>
      <c r="D9" s="9" t="s">
        <v>45</v>
      </c>
    </row>
    <row r="10" spans="2:4" ht="12.75">
      <c r="B10" s="4" t="s">
        <v>26</v>
      </c>
      <c r="C10" s="14">
        <f>AVERAGE(PEAKS!N8,PEAKS!N20,PEAKS!N32,PEAKS!N44,PEAKS!N56,PEAKS!N68,PEAKS!N80,PEAKS!N92,PEAKS!N104,PEAKS!N116,PEAKS!N128)</f>
        <v>2457.621181818182</v>
      </c>
      <c r="D10" s="8">
        <f>AVERAGE(ENERGY!L8,ENERGY!L20,ENERGY!L32,ENERGY!L44,ENERGY!L56,ENERGY!L68,ENERGY!L80,ENERGY!L92,ENERGY!L104,ENERGY!L116,ENERGY!L128)</f>
        <v>1593469.7414545454</v>
      </c>
    </row>
    <row r="11" spans="2:8" ht="12.75">
      <c r="B11" s="4" t="s">
        <v>27</v>
      </c>
      <c r="C11" s="14">
        <f>AVERAGE(PEAKS!N9,PEAKS!N21,PEAKS!N33,PEAKS!N45,PEAKS!N57,PEAKS!N69,PEAKS!N81,PEAKS!N93,PEAKS!N105,PEAKS!N117,PEAKS!N129)</f>
        <v>2416.7618181818184</v>
      </c>
      <c r="D11" s="8">
        <f>AVERAGE(ENERGY!L9,ENERGY!L21,ENERGY!L33,ENERGY!L45,ENERGY!L57,ENERGY!L69,ENERGY!L81,ENERGY!L93,ENERGY!L105,ENERGY!L117,ENERGY!L129)</f>
        <v>1436250.5746363634</v>
      </c>
      <c r="H11" s="16"/>
    </row>
    <row r="12" spans="2:4" ht="12.75">
      <c r="B12" s="4" t="s">
        <v>28</v>
      </c>
      <c r="C12" s="14">
        <f>AVERAGE(PEAKS!N10,PEAKS!N22,PEAKS!N34,PEAKS!N46,PEAKS!N58,PEAKS!N70,PEAKS!N82,PEAKS!N94,PEAKS!N106,PEAKS!N118,PEAKS!N130)</f>
        <v>2308.855545454546</v>
      </c>
      <c r="D12" s="8">
        <f>AVERAGE(ENERGY!L10,ENERGY!L22,ENERGY!L34,ENERGY!L46,ENERGY!L58,ENERGY!L70,ENERGY!L82,ENERGY!L94,ENERGY!L106,ENERGY!L118,ENERGY!L130)</f>
        <v>1448555.624</v>
      </c>
    </row>
    <row r="13" spans="2:4" ht="12.75">
      <c r="B13" s="4" t="s">
        <v>29</v>
      </c>
      <c r="C13" s="14">
        <f>AVERAGE(PEAKS!N11,PEAKS!N23,PEAKS!N35,PEAKS!N47,PEAKS!N59,PEAKS!N71,PEAKS!N83,PEAKS!N95,PEAKS!N107,PEAKS!N119,PEAKS!N131)</f>
        <v>2197.7000000000003</v>
      </c>
      <c r="D13" s="8">
        <f>AVERAGE(ENERGY!L11,ENERGY!L23,ENERGY!L35,ENERGY!L47,ENERGY!L59,ENERGY!L71,ENERGY!L83,ENERGY!L95,ENERGY!L107,ENERGY!L119,ENERGY!L131)</f>
        <v>1372565.5284545452</v>
      </c>
    </row>
    <row r="14" spans="2:4" ht="12.75">
      <c r="B14" s="4" t="s">
        <v>30</v>
      </c>
      <c r="C14" s="14">
        <f>AVERAGE(PEAKS!N12,PEAKS!N24,PEAKS!N36,PEAKS!N48,PEAKS!N60,PEAKS!N72,PEAKS!N84,PEAKS!N96,PEAKS!N108,PEAKS!N120,PEAKS!N132)</f>
        <v>2633.597181818182</v>
      </c>
      <c r="D14" s="8">
        <f>AVERAGE(ENERGY!L12,ENERGY!L24,ENERGY!L36,ENERGY!L48,ENERGY!L60,ENERGY!L72,ENERGY!L84,ENERGY!L96,ENERGY!L108,ENERGY!L120,ENERGY!L132)</f>
        <v>1457600.3090909088</v>
      </c>
    </row>
    <row r="15" spans="2:4" ht="12.75">
      <c r="B15" s="4" t="s">
        <v>31</v>
      </c>
      <c r="C15" s="14">
        <f>AVERAGE(PEAKS!N13,PEAKS!N25,PEAKS!N37,PEAKS!N49,PEAKS!N61,PEAKS!N73,PEAKS!N85,PEAKS!N97,PEAKS!N109,PEAKS!N121,PEAKS!N133)</f>
        <v>2913.526909090909</v>
      </c>
      <c r="D15" s="8">
        <f>AVERAGE(ENERGY!L13,ENERGY!L25,ENERGY!L37,ENERGY!L49,ENERGY!L61,ENERGY!L73,ENERGY!L85,ENERGY!L97,ENERGY!L109,ENERGY!L121,ENERGY!L133)</f>
        <v>1519335.7025454545</v>
      </c>
    </row>
    <row r="16" spans="2:4" ht="12.75">
      <c r="B16" s="4" t="s">
        <v>32</v>
      </c>
      <c r="C16" s="14">
        <f>AVERAGE(PEAKS!N14,PEAKS!N26,PEAKS!N38,PEAKS!N50,PEAKS!N62,PEAKS!N74,PEAKS!N86,PEAKS!N98,PEAKS!N110,PEAKS!N122,PEAKS!N134)</f>
        <v>3132.7920909090903</v>
      </c>
      <c r="D16" s="8">
        <f>AVERAGE(ENERGY!L14,ENERGY!L26,ENERGY!L38,ENERGY!L50,ENERGY!L62,ENERGY!L74,ENERGY!L86,ENERGY!L98,ENERGY!L110,ENERGY!L122,ENERGY!L134)</f>
        <v>1738289.8625454546</v>
      </c>
    </row>
    <row r="17" spans="2:4" ht="12.75">
      <c r="B17" s="4" t="s">
        <v>33</v>
      </c>
      <c r="C17" s="14">
        <f>AVERAGE(PEAKS!N15,PEAKS!N27,PEAKS!N39,PEAKS!N51,PEAKS!N63,PEAKS!N75,PEAKS!N87,PEAKS!N99,PEAKS!N111,PEAKS!N123,PEAKS!N135)</f>
        <v>3118.190363636364</v>
      </c>
      <c r="D17" s="8">
        <f>AVERAGE(ENERGY!L15,ENERGY!L27,ENERGY!L39,ENERGY!L51,ENERGY!L63,ENERGY!L75,ENERGY!L87,ENERGY!L99,ENERGY!L111,ENERGY!L123,ENERGY!L135)</f>
        <v>1736647.242545455</v>
      </c>
    </row>
    <row r="18" spans="2:4" ht="12.75">
      <c r="B18" s="4" t="s">
        <v>34</v>
      </c>
      <c r="C18" s="14">
        <f>AVERAGE(PEAKS!N16,PEAKS!N28,PEAKS!N40,PEAKS!N52,PEAKS!N64,PEAKS!N76,PEAKS!N88,PEAKS!N100,PEAKS!N112,PEAKS!N124,PEAKS!N136)</f>
        <v>2874.419909090909</v>
      </c>
      <c r="D18" s="8">
        <f>AVERAGE(ENERGY!L16,ENERGY!L28,ENERGY!L40,ENERGY!L52,ENERGY!L64,ENERGY!L76,ENERGY!L88,ENERGY!L100,ENERGY!L112,ENERGY!L124,ENERGY!L136)</f>
        <v>1481997.747818182</v>
      </c>
    </row>
    <row r="19" spans="2:4" ht="12.75">
      <c r="B19" s="4" t="s">
        <v>35</v>
      </c>
      <c r="C19" s="14">
        <f>AVERAGE(PEAKS!N17,PEAKS!N29,PEAKS!N41,PEAKS!N53,PEAKS!N65,PEAKS!N77,PEAKS!N89,PEAKS!N101,PEAKS!N113,PEAKS!N125,PEAKS!N137)</f>
        <v>2303.487454545454</v>
      </c>
      <c r="D19" s="8">
        <f>AVERAGE(ENERGY!L17,ENERGY!L29,ENERGY!L41,ENERGY!L53,ENERGY!L65,ENERGY!L77,ENERGY!L89,ENERGY!L101,ENERGY!L113,ENERGY!L125,ENERGY!L137)</f>
        <v>1464041.6826363637</v>
      </c>
    </row>
    <row r="20" spans="2:4" ht="12.75">
      <c r="B20" s="4" t="s">
        <v>36</v>
      </c>
      <c r="C20" s="14">
        <f>AVERAGE(PEAKS!N18,PEAKS!N30,PEAKS!N42,PEAKS!N54,PEAKS!N66,PEAKS!N78,PEAKS!N90,PEAKS!N102,PEAKS!N114,PEAKS!N126,PEAKS!N138)</f>
        <v>2597.366</v>
      </c>
      <c r="D20" s="8">
        <f>AVERAGE(ENERGY!L18,ENERGY!L30,ENERGY!L42,ENERGY!L54,ENERGY!L66,ENERGY!L78,ENERGY!L90,ENERGY!L102,ENERGY!L114,ENERGY!L126,ENERGY!L138)</f>
        <v>1536503.878909091</v>
      </c>
    </row>
    <row r="21" spans="2:4" ht="12.75">
      <c r="B21" s="4" t="s">
        <v>37</v>
      </c>
      <c r="C21" s="14">
        <f>AVERAGE(PEAKS!N19,PEAKS!N31,PEAKS!N43,PEAKS!N55,PEAKS!N67,PEAKS!N79,PEAKS!N91,PEAKS!N103,PEAKS!N115,PEAKS!N127,PEAKS!N139)</f>
        <v>2759.4690909090905</v>
      </c>
      <c r="D21" s="8">
        <f>AVERAGE(ENERGY!L19,ENERGY!L31,ENERGY!L43,ENERGY!L55,ENERGY!L67,ENERGY!L79,ENERGY!L91,ENERGY!L103,ENERGY!L115,ENERGY!L127,ENERGY!L139)</f>
        <v>1654786.5754545452</v>
      </c>
    </row>
    <row r="22" ht="12.75">
      <c r="C22" s="15"/>
    </row>
    <row r="23" spans="2:4" ht="12.75">
      <c r="B23" s="4" t="s">
        <v>46</v>
      </c>
      <c r="C23" s="19">
        <f>SUM(C10:C22)</f>
        <v>31713.787545454546</v>
      </c>
      <c r="D23" s="19">
        <f>SUM(D10:D22)</f>
        <v>18440044.470090907</v>
      </c>
    </row>
    <row r="24" spans="2:4" ht="12.75">
      <c r="B24" s="4" t="s">
        <v>47</v>
      </c>
      <c r="C24" s="20">
        <f>C23/12</f>
        <v>2642.8156287878787</v>
      </c>
      <c r="D24" s="21">
        <f>D23/12</f>
        <v>1536670.3725075757</v>
      </c>
    </row>
  </sheetData>
  <mergeCells count="1">
    <mergeCell ref="C8:D8"/>
  </mergeCells>
  <printOptions horizontalCentered="1"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H24"/>
  <sheetViews>
    <sheetView workbookViewId="0" topLeftCell="A1">
      <selection activeCell="D10" sqref="D10"/>
    </sheetView>
  </sheetViews>
  <sheetFormatPr defaultColWidth="9.140625" defaultRowHeight="12.75"/>
  <cols>
    <col min="1" max="1" width="8.57421875" style="0" customWidth="1"/>
    <col min="2" max="2" width="5.00390625" style="4" bestFit="1" customWidth="1"/>
    <col min="3" max="3" width="10.57421875" style="4" customWidth="1"/>
    <col min="4" max="4" width="11.57421875" style="0" customWidth="1"/>
  </cols>
  <sheetData>
    <row r="5" spans="2:4" ht="15.75">
      <c r="B5" s="12"/>
      <c r="C5" s="13" t="s">
        <v>40</v>
      </c>
      <c r="D5" s="12"/>
    </row>
    <row r="6" spans="2:4" ht="15.75">
      <c r="B6" s="12"/>
      <c r="C6" s="13" t="s">
        <v>41</v>
      </c>
      <c r="D6" s="12"/>
    </row>
    <row r="7" spans="2:4" ht="15.75">
      <c r="B7" s="12"/>
      <c r="C7" s="13" t="s">
        <v>38</v>
      </c>
      <c r="D7" s="12"/>
    </row>
    <row r="8" spans="1:4" ht="12.75">
      <c r="A8" s="10"/>
      <c r="B8" s="9"/>
      <c r="C8" s="58" t="s">
        <v>25</v>
      </c>
      <c r="D8" s="58"/>
    </row>
    <row r="9" spans="1:4" ht="12.75">
      <c r="A9" s="17" t="s">
        <v>42</v>
      </c>
      <c r="B9" s="18"/>
      <c r="C9" s="9" t="s">
        <v>44</v>
      </c>
      <c r="D9" s="9" t="s">
        <v>45</v>
      </c>
    </row>
    <row r="10" spans="2:4" ht="12.75">
      <c r="B10" s="4" t="s">
        <v>26</v>
      </c>
      <c r="C10" s="14">
        <f>AVERAGE(PEAKS!E8,PEAKS!E20,PEAKS!E32,PEAKS!E44,PEAKS!E56,PEAKS!E68,PEAKS!E80,PEAKS!E92,PEAKS!E104,PEAKS!E116,PEAKS!E128)</f>
        <v>757.728181818182</v>
      </c>
      <c r="D10" s="8">
        <f>AVERAGE(ENERGY!C8,ENERGY!C20,ENERGY!C32,ENERGY!C44,ENERGY!C56,ENERGY!C68,ENERGY!C80,ENERGY!C92,ENERGY!C104,ENERGY!C116,ENERGY!C128)</f>
        <v>418510.0597272727</v>
      </c>
    </row>
    <row r="11" spans="2:8" ht="12.75">
      <c r="B11" s="4" t="s">
        <v>27</v>
      </c>
      <c r="C11" s="14">
        <f>AVERAGE(PEAKS!E9,PEAKS!E21,PEAKS!E33,PEAKS!E45,PEAKS!E57,PEAKS!E69,PEAKS!E81,PEAKS!E93,PEAKS!E105,PEAKS!E117,PEAKS!E129)</f>
        <v>740.7421818181818</v>
      </c>
      <c r="D11" s="8">
        <f>AVERAGE(ENERGY!C9,ENERGY!C21,ENERGY!C33,ENERGY!C45,ENERGY!C57,ENERGY!C69,ENERGY!C81,ENERGY!C93,ENERGY!C105,ENERGY!C117,ENERGY!C129)</f>
        <v>359023.8055454545</v>
      </c>
      <c r="H11" s="16"/>
    </row>
    <row r="12" spans="2:4" ht="12.75">
      <c r="B12" s="4" t="s">
        <v>28</v>
      </c>
      <c r="C12" s="14">
        <f>AVERAGE(PEAKS!E10,PEAKS!E22,PEAKS!E34,PEAKS!E46,PEAKS!E58,PEAKS!E70,PEAKS!E82,PEAKS!E94,PEAKS!E106,PEAKS!E118,PEAKS!E130)</f>
        <v>661.2632727272728</v>
      </c>
      <c r="D12" s="8">
        <f>AVERAGE(ENERGY!C10,ENERGY!C22,ENERGY!C34,ENERGY!C46,ENERGY!C58,ENERGY!C70,ENERGY!C82,ENERGY!C94,ENERGY!C106,ENERGY!C118,ENERGY!C130)</f>
        <v>354692.5831818183</v>
      </c>
    </row>
    <row r="13" spans="2:4" ht="12.75">
      <c r="B13" s="4" t="s">
        <v>29</v>
      </c>
      <c r="C13" s="14">
        <f>AVERAGE(PEAKS!E11,PEAKS!E23,PEAKS!E35,PEAKS!E47,PEAKS!E59,PEAKS!E71,PEAKS!E83,PEAKS!E95,PEAKS!E107,PEAKS!E119,PEAKS!E131)</f>
        <v>581.0761818181818</v>
      </c>
      <c r="D13" s="8">
        <f>AVERAGE(ENERGY!C11,ENERGY!C23,ENERGY!C35,ENERGY!C47,ENERGY!C59,ENERGY!C71,ENERGY!C83,ENERGY!C95,ENERGY!C107,ENERGY!C119,ENERGY!C131)</f>
        <v>314154.59527272725</v>
      </c>
    </row>
    <row r="14" spans="2:4" ht="12.75">
      <c r="B14" s="4" t="s">
        <v>30</v>
      </c>
      <c r="C14" s="14">
        <f>AVERAGE(PEAKS!E12,PEAKS!E24,PEAKS!E36,PEAKS!E48,PEAKS!E60,PEAKS!E72,PEAKS!E84,PEAKS!E96,PEAKS!E108,PEAKS!E120,PEAKS!E132)</f>
        <v>538.7768181818182</v>
      </c>
      <c r="D14" s="8">
        <f>AVERAGE(ENERGY!C12,ENERGY!C24,ENERGY!C36,ENERGY!C48,ENERGY!C60,ENERGY!C72,ENERGY!C84,ENERGY!C96,ENERGY!C108,ENERGY!C120,ENERGY!C132)</f>
        <v>320849.3278181818</v>
      </c>
    </row>
    <row r="15" spans="2:4" ht="12.75">
      <c r="B15" s="4" t="s">
        <v>31</v>
      </c>
      <c r="C15" s="14">
        <f>AVERAGE(PEAKS!E13,PEAKS!E25,PEAKS!E37,PEAKS!E49,PEAKS!E61,PEAKS!E73,PEAKS!E85,PEAKS!E97,PEAKS!E109,PEAKS!E121,PEAKS!E133)</f>
        <v>615.8283636363636</v>
      </c>
      <c r="D15" s="8">
        <f>AVERAGE(ENERGY!C13,ENERGY!C25,ENERGY!C37,ENERGY!C49,ENERGY!C61,ENERGY!C73,ENERGY!C85,ENERGY!C97,ENERGY!C109,ENERGY!C121,ENERGY!C133)</f>
        <v>329819.3750909091</v>
      </c>
    </row>
    <row r="16" spans="2:4" ht="12.75">
      <c r="B16" s="4" t="s">
        <v>32</v>
      </c>
      <c r="C16" s="14">
        <f>AVERAGE(PEAKS!E14,PEAKS!E26,PEAKS!E38,PEAKS!E50,PEAKS!E62,PEAKS!E74,PEAKS!E86,PEAKS!E98,PEAKS!E110,PEAKS!E122,PEAKS!E134)</f>
        <v>687.9527272727273</v>
      </c>
      <c r="D16" s="8">
        <f>AVERAGE(ENERGY!C14,ENERGY!C26,ENERGY!C38,ENERGY!C50,ENERGY!C62,ENERGY!C74,ENERGY!C86,ENERGY!C98,ENERGY!C110,ENERGY!C122,ENERGY!C134)</f>
        <v>374769.56636363635</v>
      </c>
    </row>
    <row r="17" spans="2:4" ht="12.75">
      <c r="B17" s="4" t="s">
        <v>33</v>
      </c>
      <c r="C17" s="14">
        <f>AVERAGE(PEAKS!E15,PEAKS!E27,PEAKS!E39,PEAKS!E51,PEAKS!E63,PEAKS!E75,PEAKS!E87,PEAKS!E99,PEAKS!E111,PEAKS!E123,PEAKS!E135)</f>
        <v>677.8627272727273</v>
      </c>
      <c r="D17" s="8">
        <f>AVERAGE(ENERGY!C15,ENERGY!C27,ENERGY!C39,ENERGY!C51,ENERGY!C63,ENERGY!C75,ENERGY!C87,ENERGY!C99,ENERGY!C111,ENERGY!C123,ENERGY!C135)</f>
        <v>377533.04545454547</v>
      </c>
    </row>
    <row r="18" spans="2:4" ht="12.75">
      <c r="B18" s="4" t="s">
        <v>34</v>
      </c>
      <c r="C18" s="14">
        <f>AVERAGE(PEAKS!E16,PEAKS!E28,PEAKS!E40,PEAKS!E52,PEAKS!E64,PEAKS!E76,PEAKS!E88,PEAKS!E100,PEAKS!E112,PEAKS!E124,PEAKS!E136)</f>
        <v>623.0689090909092</v>
      </c>
      <c r="D18" s="8">
        <f>AVERAGE(ENERGY!C16,ENERGY!C28,ENERGY!C40,ENERGY!C52,ENERGY!C64,ENERGY!C76,ENERGY!C88,ENERGY!C100,ENERGY!C112,ENERGY!C124,ENERGY!C136)</f>
        <v>347985.62118181825</v>
      </c>
    </row>
    <row r="19" spans="2:4" ht="12.75">
      <c r="B19" s="4" t="s">
        <v>35</v>
      </c>
      <c r="C19" s="14">
        <f>AVERAGE(PEAKS!E17,PEAKS!E29,PEAKS!E41,PEAKS!E53,PEAKS!E65,PEAKS!E77,PEAKS!E89,PEAKS!E101,PEAKS!E113,PEAKS!E125,PEAKS!E137)</f>
        <v>659.4534545454545</v>
      </c>
      <c r="D19" s="8">
        <f>AVERAGE(ENERGY!C17,ENERGY!C29,ENERGY!C41,ENERGY!C53,ENERGY!C65,ENERGY!C77,ENERGY!C89,ENERGY!C101,ENERGY!C113,ENERGY!C125,ENERGY!C137)</f>
        <v>362737.11754545476</v>
      </c>
    </row>
    <row r="20" spans="2:4" ht="12.75">
      <c r="B20" s="4" t="s">
        <v>36</v>
      </c>
      <c r="C20" s="14">
        <f>AVERAGE(PEAKS!E18,PEAKS!E30,PEAKS!E42,PEAKS!E54,PEAKS!E66,PEAKS!E78,PEAKS!E90,PEAKS!E102,PEAKS!E114,PEAKS!E126,PEAKS!E138)</f>
        <v>698.7752727272729</v>
      </c>
      <c r="D20" s="8">
        <f>AVERAGE(ENERGY!C18,ENERGY!C30,ENERGY!C42,ENERGY!C54,ENERGY!C66,ENERGY!C78,ENERGY!C90,ENERGY!C102,ENERGY!C114,ENERGY!C126,ENERGY!C138)</f>
        <v>382471.483090909</v>
      </c>
    </row>
    <row r="21" spans="2:4" ht="12.75">
      <c r="B21" s="4" t="s">
        <v>37</v>
      </c>
      <c r="C21" s="14">
        <f>AVERAGE(PEAKS!E19,PEAKS!E31,PEAKS!E43,PEAKS!E55,PEAKS!E67,PEAKS!E79,PEAKS!E91,PEAKS!E103,PEAKS!E115,PEAKS!E127,PEAKS!E139)</f>
        <v>713.4152727272727</v>
      </c>
      <c r="D21" s="8">
        <f>AVERAGE(ENERGY!C19,ENERGY!C31,ENERGY!C43,ENERGY!C55,ENERGY!C67,ENERGY!C79,ENERGY!C91,ENERGY!C103,ENERGY!C115,ENERGY!C127,ENERGY!C139)</f>
        <v>423693.435</v>
      </c>
    </row>
    <row r="22" ht="12.75">
      <c r="C22" s="15"/>
    </row>
    <row r="23" spans="2:4" ht="12.75">
      <c r="B23" s="4" t="s">
        <v>46</v>
      </c>
      <c r="C23" s="19">
        <f>SUM(C10:C22)</f>
        <v>7955.943363636364</v>
      </c>
      <c r="D23" s="19">
        <f>SUM(D10:D22)</f>
        <v>4366240.015272727</v>
      </c>
    </row>
    <row r="24" spans="2:4" ht="12.75">
      <c r="B24" s="4" t="s">
        <v>47</v>
      </c>
      <c r="C24" s="20">
        <f>C23/12</f>
        <v>662.9952803030303</v>
      </c>
      <c r="D24" s="21">
        <f>D23/12</f>
        <v>363853.3346060606</v>
      </c>
    </row>
  </sheetData>
  <mergeCells count="1">
    <mergeCell ref="C8:D8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5"/>
  <sheetViews>
    <sheetView workbookViewId="0" topLeftCell="G2">
      <selection activeCell="C8" sqref="C8"/>
    </sheetView>
  </sheetViews>
  <sheetFormatPr defaultColWidth="9.140625" defaultRowHeight="12.75"/>
  <cols>
    <col min="1" max="1" width="2.7109375" style="0" customWidth="1"/>
    <col min="2" max="2" width="9.140625" style="4" customWidth="1"/>
    <col min="3" max="3" width="11.140625" style="0" customWidth="1"/>
    <col min="4" max="4" width="13.7109375" style="0" customWidth="1"/>
    <col min="5" max="5" width="13.421875" style="0" customWidth="1"/>
    <col min="6" max="6" width="11.28125" style="0" bestFit="1" customWidth="1"/>
    <col min="7" max="7" width="12.8515625" style="0" bestFit="1" customWidth="1"/>
    <col min="8" max="8" width="11.140625" style="0" customWidth="1"/>
    <col min="9" max="9" width="12.28125" style="0" customWidth="1"/>
    <col min="10" max="10" width="11.140625" style="0" customWidth="1"/>
    <col min="11" max="12" width="13.421875" style="0" customWidth="1"/>
    <col min="13" max="13" width="13.28125" style="0" customWidth="1"/>
    <col min="14" max="14" width="18.28125" style="0" customWidth="1"/>
    <col min="16" max="16" width="10.28125" style="0" bestFit="1" customWidth="1"/>
  </cols>
  <sheetData>
    <row r="2" spans="3:14" ht="20.25">
      <c r="C2" s="2"/>
      <c r="D2" s="6" t="s">
        <v>17</v>
      </c>
      <c r="G2" s="2"/>
      <c r="H2" s="2"/>
      <c r="I2" s="2"/>
      <c r="J2" s="2"/>
      <c r="K2" s="2"/>
      <c r="L2" s="2"/>
      <c r="M2" s="2"/>
      <c r="N2" s="2"/>
    </row>
    <row r="3" spans="3:14" ht="20.25">
      <c r="C3" s="2"/>
      <c r="E3" s="6" t="s">
        <v>22</v>
      </c>
      <c r="G3" s="2"/>
      <c r="H3" s="2"/>
      <c r="I3" s="2"/>
      <c r="J3" s="2"/>
      <c r="K3" s="2"/>
      <c r="L3" s="2"/>
      <c r="M3" s="2"/>
      <c r="N3" s="2"/>
    </row>
    <row r="5" ht="12.75">
      <c r="P5" s="10"/>
    </row>
    <row r="6" ht="12.75">
      <c r="P6" s="10"/>
    </row>
    <row r="7" spans="2:16" s="4" customFormat="1" ht="12.75">
      <c r="B7" s="5" t="s">
        <v>0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  <c r="L7" s="5" t="s">
        <v>13</v>
      </c>
      <c r="M7" s="5" t="s">
        <v>14</v>
      </c>
      <c r="N7" s="5" t="s">
        <v>15</v>
      </c>
      <c r="P7" s="9" t="s">
        <v>39</v>
      </c>
    </row>
    <row r="8" spans="2:16" ht="12.75">
      <c r="B8" s="4">
        <v>1993</v>
      </c>
      <c r="C8" s="7">
        <f>SUM(ENERGY!C8:C19)</f>
        <v>4096016.511</v>
      </c>
      <c r="D8" s="7">
        <f>SUM(ENERGY!D8:D19)</f>
        <v>14555632.963</v>
      </c>
      <c r="E8" s="7">
        <f>SUM(ENERGY!E8:E19)</f>
        <v>886543.8400000001</v>
      </c>
      <c r="F8" s="7">
        <f>SUM(ENERGY!F8:F19)</f>
        <v>276145.85500000004</v>
      </c>
      <c r="G8" s="7">
        <f>SUM(ENERGY!G8:G19)</f>
        <v>803295.3460000001</v>
      </c>
      <c r="H8" s="7">
        <f>SUM(ENERGY!H8:H19)</f>
        <v>7405578.502000003</v>
      </c>
      <c r="I8" s="7">
        <f>SUM(ENERGY!I8:I19)</f>
        <v>28023213.017000005</v>
      </c>
      <c r="J8" s="7">
        <f>SUM(ENERGY!J8:J19)</f>
        <v>3053612.103</v>
      </c>
      <c r="K8" s="7">
        <f>SUM(ENERGY!K8:K19)</f>
        <v>2132407.877</v>
      </c>
      <c r="L8" s="7">
        <f>SUM(ENERGY!L8:L19)</f>
        <v>15018414.48</v>
      </c>
      <c r="M8" s="7">
        <f>SUM(ENERGY!M8:M19)</f>
        <v>20204434.344</v>
      </c>
      <c r="N8" s="7">
        <f>SUM(ENERGY!N8:N19)</f>
        <v>48227647.361</v>
      </c>
      <c r="P8" s="11">
        <f>K8+H8</f>
        <v>9537986.379000003</v>
      </c>
    </row>
    <row r="9" spans="2:16" ht="12.75">
      <c r="B9" s="4">
        <f aca="true" t="shared" si="0" ref="B9:B18">B8+1</f>
        <v>1994</v>
      </c>
      <c r="C9" s="7">
        <f>SUM(ENERGY!C20:C31)</f>
        <v>4124299.4620000003</v>
      </c>
      <c r="D9" s="7">
        <f>SUM(ENERGY!D20:D31)</f>
        <v>14974715.420999998</v>
      </c>
      <c r="E9" s="7">
        <f>SUM(ENERGY!E20:E31)</f>
        <v>910549.2470000002</v>
      </c>
      <c r="F9" s="7">
        <f>SUM(ENERGY!F20:F31)</f>
        <v>261018.978</v>
      </c>
      <c r="G9" s="7">
        <f>SUM(ENERGY!G20:G31)</f>
        <v>816456.4379999994</v>
      </c>
      <c r="H9" s="7">
        <f>SUM(ENERGY!H20:H31)</f>
        <v>7361657.157999999</v>
      </c>
      <c r="I9" s="7">
        <f>SUM(ENERGY!I20:I31)</f>
        <v>28448696.703999996</v>
      </c>
      <c r="J9" s="7">
        <f>SUM(ENERGY!J20:J31)</f>
        <v>3269320.6659999997</v>
      </c>
      <c r="K9" s="7">
        <f>SUM(ENERGY!K20:K31)</f>
        <v>2075082.148</v>
      </c>
      <c r="L9" s="7">
        <f>SUM(ENERGY!L20:L31)</f>
        <v>15898203.237000002</v>
      </c>
      <c r="M9" s="7">
        <f>SUM(ENERGY!M20:M31)</f>
        <v>21242606.055</v>
      </c>
      <c r="N9" s="7">
        <f>SUM(ENERGY!N20:N31)</f>
        <v>49691302.758999996</v>
      </c>
      <c r="P9" s="11">
        <f aca="true" t="shared" si="1" ref="P9:P18">K9+H9</f>
        <v>9436739.305999998</v>
      </c>
    </row>
    <row r="10" spans="2:16" ht="12.75">
      <c r="B10" s="4">
        <f t="shared" si="0"/>
        <v>1995</v>
      </c>
      <c r="C10" s="7">
        <f>SUM(ENERGY!C32:C43)</f>
        <v>4129231.901000001</v>
      </c>
      <c r="D10" s="7">
        <f>SUM(ENERGY!D32:D43)</f>
        <v>14478454.469999999</v>
      </c>
      <c r="E10" s="7">
        <f>SUM(ENERGY!E32:E43)</f>
        <v>889374.1309999999</v>
      </c>
      <c r="F10" s="7">
        <f>SUM(ENERGY!F32:F43)</f>
        <v>0</v>
      </c>
      <c r="G10" s="7">
        <f>SUM(ENERGY!G32:G43)</f>
        <v>859252.122</v>
      </c>
      <c r="H10" s="7">
        <f>SUM(ENERGY!H32:H43)</f>
        <v>7371921.904000001</v>
      </c>
      <c r="I10" s="7">
        <f>SUM(ENERGY!I32:I43)</f>
        <v>27728234.528</v>
      </c>
      <c r="J10" s="7">
        <f>SUM(ENERGY!J32:J43)</f>
        <v>3131877.31</v>
      </c>
      <c r="K10" s="7">
        <f>SUM(ENERGY!K32:K43)</f>
        <v>1362457.7629999998</v>
      </c>
      <c r="L10" s="7">
        <f>SUM(ENERGY!L32:L43)</f>
        <v>16299747.849</v>
      </c>
      <c r="M10" s="7">
        <f>SUM(ENERGY!M32:M43)</f>
        <v>20794082.922</v>
      </c>
      <c r="N10" s="7">
        <f>SUM(ENERGY!N32:N43)</f>
        <v>48522317.45000003</v>
      </c>
      <c r="P10" s="11">
        <f t="shared" si="1"/>
        <v>8734379.667000001</v>
      </c>
    </row>
    <row r="11" spans="2:16" ht="12.75">
      <c r="B11" s="4">
        <f t="shared" si="0"/>
        <v>1996</v>
      </c>
      <c r="C11" s="7">
        <f>SUM(ENERGY!C44:C55)</f>
        <v>4323066.754000002</v>
      </c>
      <c r="D11" s="7">
        <f>SUM(ENERGY!D44:D55)</f>
        <v>14850252.967</v>
      </c>
      <c r="E11" s="7">
        <f>SUM(ENERGY!E44:E55)</f>
        <v>923623.2130000002</v>
      </c>
      <c r="F11" s="7">
        <f>SUM(ENERGY!F44:F55)</f>
        <v>0</v>
      </c>
      <c r="G11" s="7">
        <f>SUM(ENERGY!G44:G55)</f>
        <v>966579.6849999997</v>
      </c>
      <c r="H11" s="7">
        <f>SUM(ENERGY!H44:H55)</f>
        <v>7595614.228999999</v>
      </c>
      <c r="I11" s="7">
        <f>SUM(ENERGY!I44:I55)</f>
        <v>28659136.84799999</v>
      </c>
      <c r="J11" s="7">
        <f>SUM(ENERGY!J44:J55)</f>
        <v>3350405.4800000004</v>
      </c>
      <c r="K11" s="7">
        <f>SUM(ENERGY!K44:K55)</f>
        <v>1208655.858</v>
      </c>
      <c r="L11" s="7">
        <f>SUM(ENERGY!L44:L55)</f>
        <v>17652159.887999997</v>
      </c>
      <c r="M11" s="7">
        <f>SUM(ENERGY!M44:M55)</f>
        <v>22211221.226</v>
      </c>
      <c r="N11" s="7">
        <f>SUM(ENERGY!N44:N55)</f>
        <v>50870358.07400001</v>
      </c>
      <c r="P11" s="11">
        <f t="shared" si="1"/>
        <v>8804270.087</v>
      </c>
    </row>
    <row r="12" spans="2:16" ht="12.75">
      <c r="B12" s="4">
        <f t="shared" si="0"/>
        <v>1997</v>
      </c>
      <c r="C12" s="7">
        <f>SUM(ENERGY!C56:C67)</f>
        <v>4482095.222</v>
      </c>
      <c r="D12" s="7">
        <f>SUM(ENERGY!D56:D67)</f>
        <v>14993754.744</v>
      </c>
      <c r="E12" s="7">
        <f>SUM(ENERGY!E56:E67)</f>
        <v>949110.4709999996</v>
      </c>
      <c r="F12" s="7">
        <f>SUM(ENERGY!F56:F67)</f>
        <v>0</v>
      </c>
      <c r="G12" s="7">
        <f>SUM(ENERGY!G56:G67)</f>
        <v>948124.5579999998</v>
      </c>
      <c r="H12" s="7">
        <f>SUM(ENERGY!H56:H67)</f>
        <v>6933117.902</v>
      </c>
      <c r="I12" s="7">
        <f>SUM(ENERGY!I56:I67)</f>
        <v>28306202.897</v>
      </c>
      <c r="J12" s="7">
        <f>SUM(ENERGY!J56:J67)</f>
        <v>3319482.2849999983</v>
      </c>
      <c r="K12" s="7">
        <f>SUM(ENERGY!K56:K67)</f>
        <v>1178539.0720000004</v>
      </c>
      <c r="L12" s="7">
        <f>SUM(ENERGY!L56:L67)</f>
        <v>18108512.248</v>
      </c>
      <c r="M12" s="7">
        <f>SUM(ENERGY!M56:M67)</f>
        <v>22606533.604999997</v>
      </c>
      <c r="N12" s="7">
        <f>SUM(ENERGY!N56:N67)</f>
        <v>50912736.50199999</v>
      </c>
      <c r="P12" s="11">
        <f t="shared" si="1"/>
        <v>8111656.974</v>
      </c>
    </row>
    <row r="13" spans="2:16" ht="12.75">
      <c r="B13" s="4">
        <f t="shared" si="0"/>
        <v>1998</v>
      </c>
      <c r="C13" s="7">
        <f>SUM(ENERGY!C68:C79)</f>
        <v>4457422.618</v>
      </c>
      <c r="D13" s="7">
        <f>SUM(ENERGY!D68:D79)</f>
        <v>15456782.470999999</v>
      </c>
      <c r="E13" s="7">
        <f>SUM(ENERGY!E68:E79)</f>
        <v>979787.5320000001</v>
      </c>
      <c r="F13" s="7">
        <f>SUM(ENERGY!F68:F79)</f>
        <v>0</v>
      </c>
      <c r="G13" s="7">
        <f>SUM(ENERGY!G68:G79)</f>
        <v>776261.9209999996</v>
      </c>
      <c r="H13" s="7">
        <f>SUM(ENERGY!H68:H79)</f>
        <v>6654529.933000002</v>
      </c>
      <c r="I13" s="7">
        <f>SUM(ENERGY!I68:I79)</f>
        <v>28324784.474999994</v>
      </c>
      <c r="J13" s="7">
        <f>SUM(ENERGY!J68:J79)</f>
        <v>3303830.8630000004</v>
      </c>
      <c r="K13" s="7">
        <f>SUM(ENERGY!K68:K79)</f>
        <v>1220882.463</v>
      </c>
      <c r="L13" s="7">
        <f>SUM(ENERGY!L68:L79)</f>
        <v>18545562.356999997</v>
      </c>
      <c r="M13" s="7">
        <f>SUM(ENERGY!M68:M79)</f>
        <v>23070275.682000004</v>
      </c>
      <c r="N13" s="7">
        <f>SUM(ENERGY!N68:N79)</f>
        <v>51395060.15700001</v>
      </c>
      <c r="P13" s="11">
        <f t="shared" si="1"/>
        <v>7875412.396000002</v>
      </c>
    </row>
    <row r="14" spans="2:16" ht="12.75">
      <c r="B14" s="4">
        <f t="shared" si="0"/>
        <v>1999</v>
      </c>
      <c r="C14" s="7">
        <f>SUM(ENERGY!C80:C91)</f>
        <v>4607920.879000001</v>
      </c>
      <c r="D14" s="7">
        <f>SUM(ENERGY!D80:D91)</f>
        <v>15224118.444</v>
      </c>
      <c r="E14" s="7">
        <f>SUM(ENERGY!E80:E91)</f>
        <v>1155845.3939999999</v>
      </c>
      <c r="F14" s="7">
        <f>SUM(ENERGY!F80:F91)</f>
        <v>0</v>
      </c>
      <c r="G14" s="7">
        <f>SUM(ENERGY!G80:G91)</f>
        <v>0</v>
      </c>
      <c r="H14" s="7">
        <f>SUM(ENERGY!H80:H91)</f>
        <v>6189631.772000003</v>
      </c>
      <c r="I14" s="7">
        <f>SUM(ENERGY!I80:I91)</f>
        <v>27177516.489</v>
      </c>
      <c r="J14" s="7">
        <f>SUM(ENERGY!J80:J91)</f>
        <v>3328450.281</v>
      </c>
      <c r="K14" s="7">
        <f>SUM(ENERGY!K80:K91)</f>
        <v>1188292.6290000002</v>
      </c>
      <c r="L14" s="7">
        <f>SUM(ENERGY!L80:L91)</f>
        <v>19103125.399</v>
      </c>
      <c r="M14" s="7">
        <f>SUM(ENERGY!M80:M91)</f>
        <v>23619868.308</v>
      </c>
      <c r="N14" s="7">
        <f>SUM(ENERGY!N80:N91)</f>
        <v>50797384.79699999</v>
      </c>
      <c r="P14" s="11">
        <f t="shared" si="1"/>
        <v>7377924.401000002</v>
      </c>
    </row>
    <row r="15" spans="2:16" ht="12.75">
      <c r="B15" s="4">
        <f t="shared" si="0"/>
        <v>2000</v>
      </c>
      <c r="C15" s="7">
        <f>SUM(ENERGY!C92:C103)</f>
        <v>4540497.879999998</v>
      </c>
      <c r="D15" s="7">
        <f>SUM(ENERGY!D92:D103)</f>
        <v>15603611.558999998</v>
      </c>
      <c r="E15" s="7">
        <f>SUM(ENERGY!E92:E103)</f>
        <v>925786.342</v>
      </c>
      <c r="F15" s="7">
        <f>SUM(ENERGY!F92:F103)</f>
        <v>0</v>
      </c>
      <c r="G15" s="7">
        <f>SUM(ENERGY!G92:G103)</f>
        <v>0</v>
      </c>
      <c r="H15" s="7">
        <f>SUM(ENERGY!H92:H103)</f>
        <v>6345063.251999999</v>
      </c>
      <c r="I15" s="7">
        <f>SUM(ENERGY!I92:I103)</f>
        <v>27414959.033</v>
      </c>
      <c r="J15" s="7">
        <f>SUM(ENERGY!J92:J103)</f>
        <v>3419258.859000002</v>
      </c>
      <c r="K15" s="7">
        <f>SUM(ENERGY!K92:K103)</f>
        <v>1225400.155</v>
      </c>
      <c r="L15" s="7">
        <f>SUM(ENERGY!L92:L103)</f>
        <v>20459746.194000002</v>
      </c>
      <c r="M15" s="7">
        <f>SUM(ENERGY!M92:M103)</f>
        <v>25104405.052</v>
      </c>
      <c r="N15" s="7">
        <f>SUM(ENERGY!N92:N103)</f>
        <v>52519364.085</v>
      </c>
      <c r="P15" s="11">
        <f t="shared" si="1"/>
        <v>7570463.407</v>
      </c>
    </row>
    <row r="16" spans="2:16" ht="12.75">
      <c r="B16" s="4">
        <f t="shared" si="0"/>
        <v>2001</v>
      </c>
      <c r="C16" s="7">
        <f>SUM(ENERGY!C104:C115)</f>
        <v>4413518.3599999985</v>
      </c>
      <c r="D16" s="7">
        <f>SUM(ENERGY!D104:D115)</f>
        <v>15025360.290999997</v>
      </c>
      <c r="E16" s="7">
        <f>SUM(ENERGY!E104:E115)</f>
        <v>865651.5420000004</v>
      </c>
      <c r="F16" s="7">
        <f>SUM(ENERGY!F104:F115)</f>
        <v>0</v>
      </c>
      <c r="G16" s="7">
        <f>SUM(ENERGY!G104:G115)</f>
        <v>0</v>
      </c>
      <c r="H16" s="7">
        <f>SUM(ENERGY!H104:H115)</f>
        <v>7083751.062999999</v>
      </c>
      <c r="I16" s="7">
        <f>SUM(ENERGY!I104:I115)</f>
        <v>27388281.255999997</v>
      </c>
      <c r="J16" s="7">
        <f>SUM(ENERGY!J104:J115)</f>
        <v>3406869.6410000003</v>
      </c>
      <c r="K16" s="7">
        <f>SUM(ENERGY!K104:K115)</f>
        <v>1366799.4050000003</v>
      </c>
      <c r="L16" s="7">
        <f>SUM(ENERGY!L104:L115)</f>
        <v>20259594.169</v>
      </c>
      <c r="M16" s="7">
        <f>SUM(ENERGY!M104:M115)</f>
        <v>25033263.205</v>
      </c>
      <c r="N16" s="7">
        <f>SUM(ENERGY!N104:N115)</f>
        <v>52421544.460999995</v>
      </c>
      <c r="P16" s="11">
        <f t="shared" si="1"/>
        <v>8450550.467999998</v>
      </c>
    </row>
    <row r="17" spans="2:16" ht="12.75">
      <c r="B17" s="4">
        <f t="shared" si="0"/>
        <v>2002</v>
      </c>
      <c r="C17" s="7">
        <f>SUM(ENERGY!C116:C127)</f>
        <v>4384929.291</v>
      </c>
      <c r="D17" s="7">
        <f>SUM(ENERGY!D116:D127)</f>
        <v>14312835.327</v>
      </c>
      <c r="E17" s="7">
        <f>SUM(ENERGY!E116:E127)</f>
        <v>911557.3280000001</v>
      </c>
      <c r="F17" s="7">
        <f>SUM(ENERGY!F116:F127)</f>
        <v>0</v>
      </c>
      <c r="G17" s="7">
        <f>SUM(ENERGY!G116:G127)</f>
        <v>0</v>
      </c>
      <c r="H17" s="7">
        <f>SUM(ENERGY!H116:H127)</f>
        <v>6940268.626</v>
      </c>
      <c r="I17" s="7">
        <f>SUM(ENERGY!I116:I127)</f>
        <v>26549590.572</v>
      </c>
      <c r="J17" s="7">
        <f>SUM(ENERGY!J116:J127)</f>
        <v>3552417.837</v>
      </c>
      <c r="K17" s="7">
        <f>SUM(ENERGY!K116:K127)</f>
        <v>1075686.229</v>
      </c>
      <c r="L17" s="7">
        <f>SUM(ENERGY!L116:L127)</f>
        <v>20369293.946000002</v>
      </c>
      <c r="M17" s="7">
        <f>SUM(ENERGY!M116:M127)</f>
        <v>24997398.011999995</v>
      </c>
      <c r="N17" s="7">
        <f>SUM(ENERGY!N116:N127)</f>
        <v>51546988.58400001</v>
      </c>
      <c r="P17" s="11">
        <f t="shared" si="1"/>
        <v>8015954.855</v>
      </c>
    </row>
    <row r="18" spans="2:16" ht="12.75">
      <c r="B18" s="4">
        <f t="shared" si="0"/>
        <v>2003</v>
      </c>
      <c r="C18" s="7">
        <f>SUM(ENERGY!C128:C139)</f>
        <v>4469641.29</v>
      </c>
      <c r="D18" s="7">
        <f>SUM(ENERGY!D128:D139)</f>
        <v>14271716.558999998</v>
      </c>
      <c r="E18" s="7">
        <f>SUM(ENERGY!E128:E139)</f>
        <v>892687.396</v>
      </c>
      <c r="F18" s="7">
        <f>SUM(ENERGY!F128:F139)</f>
        <v>0</v>
      </c>
      <c r="G18" s="7">
        <f>SUM(ENERGY!G128:G139)</f>
        <v>0</v>
      </c>
      <c r="H18" s="7">
        <f>SUM(ENERGY!H128:H139)</f>
        <v>7143381.319</v>
      </c>
      <c r="I18" s="7">
        <f>SUM(ENERGY!I128:I139)</f>
        <v>26777426.638999995</v>
      </c>
      <c r="J18" s="7">
        <f>SUM(ENERGY!J128:J139)</f>
        <v>3636800.059</v>
      </c>
      <c r="K18" s="7">
        <f>SUM(ENERGY!K128:K139)</f>
        <v>1038478.796</v>
      </c>
      <c r="L18" s="7">
        <f>SUM(ENERGY!L128:L139)</f>
        <v>21126129.404</v>
      </c>
      <c r="M18" s="7">
        <f>SUM(ENERGY!M128:M139)</f>
        <v>25801408.259</v>
      </c>
      <c r="N18" s="7">
        <f>SUM(ENERGY!N128:N139)</f>
        <v>52578834.717999995</v>
      </c>
      <c r="P18" s="11">
        <f t="shared" si="1"/>
        <v>8181860.115</v>
      </c>
    </row>
    <row r="19" spans="3:16" ht="12.75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P19" s="10"/>
    </row>
    <row r="20" spans="2:16" ht="12.75">
      <c r="B20" s="4" t="s">
        <v>20</v>
      </c>
      <c r="C20" s="7">
        <f>SUM(C8:C19)</f>
        <v>48028640.168</v>
      </c>
      <c r="D20" s="7">
        <f aca="true" t="shared" si="2" ref="D20:N20">SUM(D8:D19)</f>
        <v>163747235.216</v>
      </c>
      <c r="E20" s="7">
        <f t="shared" si="2"/>
        <v>10290516.436</v>
      </c>
      <c r="F20" s="7">
        <f t="shared" si="2"/>
        <v>537164.8330000001</v>
      </c>
      <c r="G20" s="7">
        <f t="shared" si="2"/>
        <v>5169970.069999998</v>
      </c>
      <c r="H20" s="7">
        <f t="shared" si="2"/>
        <v>77024515.66000001</v>
      </c>
      <c r="I20" s="7">
        <f t="shared" si="2"/>
        <v>304798042.458</v>
      </c>
      <c r="J20" s="7">
        <f t="shared" si="2"/>
        <v>36772325.383999996</v>
      </c>
      <c r="K20" s="7">
        <f t="shared" si="2"/>
        <v>15072682.395000001</v>
      </c>
      <c r="L20" s="7">
        <f t="shared" si="2"/>
        <v>202840489.171</v>
      </c>
      <c r="M20" s="7">
        <f t="shared" si="2"/>
        <v>254685496.67</v>
      </c>
      <c r="N20" s="7">
        <f t="shared" si="2"/>
        <v>559483538.948</v>
      </c>
      <c r="P20" s="10"/>
    </row>
    <row r="21" ht="12.75">
      <c r="P21" s="10"/>
    </row>
    <row r="22" spans="2:16" ht="12.75">
      <c r="B22" s="4" t="s">
        <v>21</v>
      </c>
      <c r="C22" s="1">
        <f>C20-ENERGY!C141</f>
        <v>0</v>
      </c>
      <c r="D22" s="1">
        <f>D20-ENERGY!D141</f>
        <v>0</v>
      </c>
      <c r="E22" s="1">
        <f>E20-ENERGY!E141</f>
        <v>0</v>
      </c>
      <c r="F22" s="1">
        <f>F20-ENERGY!F141</f>
        <v>0</v>
      </c>
      <c r="G22" s="1">
        <f>G20-ENERGY!G141</f>
        <v>0</v>
      </c>
      <c r="H22" s="1">
        <f>H20-ENERGY!H141</f>
        <v>0</v>
      </c>
      <c r="I22" s="1">
        <f>I20-ENERGY!I141</f>
        <v>0</v>
      </c>
      <c r="J22" s="1">
        <f>J20-ENERGY!J141</f>
        <v>0</v>
      </c>
      <c r="K22" s="1">
        <f>K20-ENERGY!K141</f>
        <v>0</v>
      </c>
      <c r="L22" s="1">
        <f>L20-ENERGY!L141</f>
        <v>0</v>
      </c>
      <c r="M22" s="1">
        <f>M20-ENERGY!M141</f>
        <v>0</v>
      </c>
      <c r="N22" s="1">
        <f>N20-ENERGY!N141</f>
        <v>0</v>
      </c>
      <c r="P22" s="10"/>
    </row>
    <row r="25" spans="2:14" s="4" customFormat="1" ht="12.7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</sheetData>
  <printOptions/>
  <pageMargins left="0.45" right="0.19" top="1" bottom="1" header="0.5" footer="0.5"/>
  <pageSetup fitToHeight="1" fitToWidth="1" horizontalDpi="600" verticalDpi="6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5"/>
  <sheetViews>
    <sheetView workbookViewId="0" topLeftCell="F1">
      <selection activeCell="L18" sqref="L18"/>
    </sheetView>
  </sheetViews>
  <sheetFormatPr defaultColWidth="9.140625" defaultRowHeight="12.75"/>
  <cols>
    <col min="1" max="1" width="5.28125" style="0" customWidth="1"/>
    <col min="2" max="2" width="9.140625" style="4" customWidth="1"/>
    <col min="3" max="3" width="11.140625" style="0" customWidth="1"/>
    <col min="4" max="4" width="13.7109375" style="0" customWidth="1"/>
    <col min="5" max="5" width="13.421875" style="0" customWidth="1"/>
    <col min="6" max="6" width="11.28125" style="0" bestFit="1" customWidth="1"/>
    <col min="7" max="7" width="12.8515625" style="0" bestFit="1" customWidth="1"/>
    <col min="8" max="8" width="11.140625" style="0" customWidth="1"/>
    <col min="9" max="9" width="12.28125" style="0" customWidth="1"/>
    <col min="10" max="10" width="11.140625" style="0" customWidth="1"/>
    <col min="11" max="12" width="13.421875" style="0" customWidth="1"/>
    <col min="13" max="13" width="13.28125" style="0" customWidth="1"/>
    <col min="14" max="14" width="18.28125" style="0" customWidth="1"/>
  </cols>
  <sheetData>
    <row r="2" spans="3:14" ht="20.25">
      <c r="C2" s="2"/>
      <c r="D2" s="6" t="s">
        <v>23</v>
      </c>
      <c r="G2" s="2"/>
      <c r="H2" s="2"/>
      <c r="I2" s="2"/>
      <c r="J2" s="2"/>
      <c r="K2" s="2"/>
      <c r="L2" s="2"/>
      <c r="M2" s="2"/>
      <c r="N2" s="2"/>
    </row>
    <row r="3" spans="3:14" ht="20.25">
      <c r="C3" s="2"/>
      <c r="E3" s="6" t="s">
        <v>24</v>
      </c>
      <c r="G3" s="2"/>
      <c r="H3" s="2"/>
      <c r="I3" s="2"/>
      <c r="J3" s="2"/>
      <c r="K3" s="2"/>
      <c r="L3" s="2"/>
      <c r="M3" s="2"/>
      <c r="N3" s="2"/>
    </row>
    <row r="7" spans="2:16" s="4" customFormat="1" ht="12.75">
      <c r="B7" s="5" t="s">
        <v>0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  <c r="L7" s="5" t="s">
        <v>13</v>
      </c>
      <c r="M7" s="5" t="s">
        <v>14</v>
      </c>
      <c r="N7" s="5" t="s">
        <v>15</v>
      </c>
      <c r="P7" s="9" t="s">
        <v>39</v>
      </c>
    </row>
    <row r="8" spans="1:18" ht="12.75">
      <c r="A8" s="1"/>
      <c r="B8" s="4">
        <v>1993</v>
      </c>
      <c r="C8" s="14">
        <f>MAX(PEAKS!E8:E19)</f>
        <v>798.682</v>
      </c>
      <c r="D8" s="14">
        <f>MAX(PEAKS!F8:F19)</f>
        <v>2750.086</v>
      </c>
      <c r="E8" s="14">
        <f>MAX(PEAKS!G8:G19)</f>
        <v>174.282</v>
      </c>
      <c r="F8" s="14">
        <f>MAX(PEAKS!H8:H19)</f>
        <v>58.315</v>
      </c>
      <c r="G8" s="14">
        <f>MAX(PEAKS!I8:I19)</f>
        <v>173.526</v>
      </c>
      <c r="H8" s="14">
        <f>MAX(PEAKS!J8:J19)</f>
        <v>999.353</v>
      </c>
      <c r="I8" s="14">
        <f>MAX(PEAKS!K8:K19)</f>
        <v>4933.766</v>
      </c>
      <c r="J8" s="14">
        <f>MAX(PEAKS!L8:L19)</f>
        <v>603.126</v>
      </c>
      <c r="K8" s="14">
        <f>MAX(PEAKS!M8:M19)</f>
        <v>278.775</v>
      </c>
      <c r="L8" s="14">
        <f>MAX(PEAKS!N8:N19)</f>
        <v>2321.767</v>
      </c>
      <c r="M8" s="14">
        <f>MAX(PEAKS!O8:O19)</f>
        <v>3100.637</v>
      </c>
      <c r="N8" s="14">
        <f>MAX(PEAKS!P8:P19)</f>
        <v>7591.265</v>
      </c>
      <c r="O8" s="4"/>
      <c r="P8" s="23">
        <f>K8+H8</f>
        <v>1278.128</v>
      </c>
      <c r="Q8" s="4"/>
      <c r="R8" s="4"/>
    </row>
    <row r="9" spans="2:18" ht="12.75">
      <c r="B9" s="4">
        <f aca="true" t="shared" si="0" ref="B9:B18">B8+1</f>
        <v>1994</v>
      </c>
      <c r="C9" s="14">
        <f>MAX(PEAKS!E20:E31)</f>
        <v>771.526</v>
      </c>
      <c r="D9" s="14">
        <f>MAX(PEAKS!F20:F31)</f>
        <v>2678.565</v>
      </c>
      <c r="E9" s="14">
        <f>MAX(PEAKS!G20:G31)</f>
        <v>180.454</v>
      </c>
      <c r="F9" s="14">
        <f>MAX(PEAKS!H20:H31)</f>
        <v>59.801</v>
      </c>
      <c r="G9" s="14">
        <f>MAX(PEAKS!I20:I31)</f>
        <v>172.978</v>
      </c>
      <c r="H9" s="14">
        <f>MAX(PEAKS!J20:J31)</f>
        <v>987.954</v>
      </c>
      <c r="I9" s="14">
        <f>MAX(PEAKS!K20:K31)</f>
        <v>4771.458</v>
      </c>
      <c r="J9" s="14">
        <f>MAX(PEAKS!L20:L31)</f>
        <v>649.189</v>
      </c>
      <c r="K9" s="14">
        <f>MAX(PEAKS!M20:M31)</f>
        <v>284.117</v>
      </c>
      <c r="L9" s="14">
        <f>MAX(PEAKS!N20:N31)</f>
        <v>2614.9</v>
      </c>
      <c r="M9" s="14">
        <f>MAX(PEAKS!O20:O31)</f>
        <v>3445.347</v>
      </c>
      <c r="N9" s="14">
        <f>MAX(PEAKS!P20:P31)</f>
        <v>7481.775</v>
      </c>
      <c r="O9" s="4"/>
      <c r="P9" s="23">
        <f aca="true" t="shared" si="1" ref="P9:P18">K9+H9</f>
        <v>1272.071</v>
      </c>
      <c r="Q9" s="4"/>
      <c r="R9" s="4"/>
    </row>
    <row r="10" spans="2:18" ht="12.75">
      <c r="B10" s="4">
        <f t="shared" si="0"/>
        <v>1995</v>
      </c>
      <c r="C10" s="14">
        <f>MAX(PEAKS!E32:E43)</f>
        <v>783.241</v>
      </c>
      <c r="D10" s="14">
        <f>MAX(PEAKS!F32:F43)</f>
        <v>2507.139</v>
      </c>
      <c r="E10" s="14">
        <f>MAX(PEAKS!G32:G43)</f>
        <v>164.347</v>
      </c>
      <c r="F10" s="14">
        <f>MAX(PEAKS!H32:H43)</f>
        <v>0</v>
      </c>
      <c r="G10" s="14">
        <f>MAX(PEAKS!I32:I43)</f>
        <v>163.502</v>
      </c>
      <c r="H10" s="14">
        <f>MAX(PEAKS!J32:J43)</f>
        <v>1015.667</v>
      </c>
      <c r="I10" s="14">
        <f>MAX(PEAKS!K32:K43)</f>
        <v>4578.48</v>
      </c>
      <c r="J10" s="14">
        <f>MAX(PEAKS!L32:L43)</f>
        <v>585.505</v>
      </c>
      <c r="K10" s="14">
        <f>MAX(PEAKS!M32:M43)</f>
        <v>202.358</v>
      </c>
      <c r="L10" s="14">
        <f>MAX(PEAKS!N32:N43)</f>
        <v>2665.29</v>
      </c>
      <c r="M10" s="14">
        <f>MAX(PEAKS!O32:O43)</f>
        <v>3404.073</v>
      </c>
      <c r="N10" s="14">
        <f>MAX(PEAKS!P32:P43)</f>
        <v>7390.503</v>
      </c>
      <c r="O10" s="4"/>
      <c r="P10" s="23">
        <f t="shared" si="1"/>
        <v>1218.025</v>
      </c>
      <c r="Q10" s="4"/>
      <c r="R10" s="4"/>
    </row>
    <row r="11" spans="2:18" ht="12.75">
      <c r="B11" s="4">
        <f t="shared" si="0"/>
        <v>1996</v>
      </c>
      <c r="C11" s="14">
        <f>MAX(PEAKS!E44:E55)</f>
        <v>930.306</v>
      </c>
      <c r="D11" s="14">
        <f>MAX(PEAKS!F44:F55)</f>
        <v>2741.534</v>
      </c>
      <c r="E11" s="14">
        <f>MAX(PEAKS!G44:G55)</f>
        <v>174.932</v>
      </c>
      <c r="F11" s="14">
        <f>MAX(PEAKS!H44:H55)</f>
        <v>0</v>
      </c>
      <c r="G11" s="14">
        <f>MAX(PEAKS!I44:I55)</f>
        <v>201.515</v>
      </c>
      <c r="H11" s="14">
        <f>MAX(PEAKS!J44:J55)</f>
        <v>1053.521</v>
      </c>
      <c r="I11" s="14">
        <f>MAX(PEAKS!K44:K55)</f>
        <v>5087.476</v>
      </c>
      <c r="J11" s="14">
        <f>MAX(PEAKS!L44:L55)</f>
        <v>600.211</v>
      </c>
      <c r="K11" s="14">
        <f>MAX(PEAKS!M44:M55)</f>
        <v>167.547</v>
      </c>
      <c r="L11" s="14">
        <f>MAX(PEAKS!N44:N55)</f>
        <v>2928.931</v>
      </c>
      <c r="M11" s="14">
        <f>MAX(PEAKS!O44:O55)</f>
        <v>3533.266</v>
      </c>
      <c r="N11" s="14">
        <f>MAX(PEAKS!P44:P55)</f>
        <v>8013.384</v>
      </c>
      <c r="O11" s="4"/>
      <c r="P11" s="23">
        <f t="shared" si="1"/>
        <v>1221.068</v>
      </c>
      <c r="Q11" s="4"/>
      <c r="R11" s="4"/>
    </row>
    <row r="12" spans="2:18" ht="12.75">
      <c r="B12" s="4">
        <f t="shared" si="0"/>
        <v>1997</v>
      </c>
      <c r="C12" s="14">
        <f>MAX(PEAKS!E56:E67)</f>
        <v>843.36</v>
      </c>
      <c r="D12" s="14">
        <f>MAX(PEAKS!F56:F67)</f>
        <v>2798.621</v>
      </c>
      <c r="E12" s="14">
        <f>MAX(PEAKS!G56:G67)</f>
        <v>173.984</v>
      </c>
      <c r="F12" s="14">
        <f>MAX(PEAKS!H56:H67)</f>
        <v>0</v>
      </c>
      <c r="G12" s="14">
        <f>MAX(PEAKS!I56:I67)</f>
        <v>190.262</v>
      </c>
      <c r="H12" s="14">
        <f>MAX(PEAKS!J56:J67)</f>
        <v>987.405</v>
      </c>
      <c r="I12" s="14">
        <f>MAX(PEAKS!K56:K67)</f>
        <v>4912.55</v>
      </c>
      <c r="J12" s="14">
        <f>MAX(PEAKS!L56:L67)</f>
        <v>616.292</v>
      </c>
      <c r="K12" s="14">
        <f>MAX(PEAKS!M56:M67)</f>
        <v>157.92</v>
      </c>
      <c r="L12" s="14">
        <f>MAX(PEAKS!N56:N67)</f>
        <v>3014.253</v>
      </c>
      <c r="M12" s="14">
        <f>MAX(PEAKS!O56:O67)</f>
        <v>3637.877</v>
      </c>
      <c r="N12" s="14">
        <f>MAX(PEAKS!P56:P67)</f>
        <v>7959.872</v>
      </c>
      <c r="O12" s="4"/>
      <c r="P12" s="23">
        <f t="shared" si="1"/>
        <v>1145.325</v>
      </c>
      <c r="Q12" s="4"/>
      <c r="R12" s="4"/>
    </row>
    <row r="13" spans="2:18" ht="12.75">
      <c r="B13" s="4">
        <f t="shared" si="0"/>
        <v>1998</v>
      </c>
      <c r="C13" s="14">
        <f>MAX(PEAKS!E68:E79)</f>
        <v>809.641</v>
      </c>
      <c r="D13" s="14">
        <f>MAX(PEAKS!F68:F79)</f>
        <v>2900.275</v>
      </c>
      <c r="E13" s="14">
        <f>MAX(PEAKS!G68:G79)</f>
        <v>189.683</v>
      </c>
      <c r="F13" s="14">
        <f>MAX(PEAKS!H68:H79)</f>
        <v>0</v>
      </c>
      <c r="G13" s="14">
        <f>MAX(PEAKS!I68:I79)</f>
        <v>190.397</v>
      </c>
      <c r="H13" s="14">
        <f>MAX(PEAKS!J68:J79)</f>
        <v>882.339</v>
      </c>
      <c r="I13" s="14">
        <f>MAX(PEAKS!K68:K79)</f>
        <v>4781.938</v>
      </c>
      <c r="J13" s="14">
        <f>MAX(PEAKS!L68:L79)</f>
        <v>646.676</v>
      </c>
      <c r="K13" s="14">
        <f>MAX(PEAKS!M68:M79)</f>
        <v>164.998</v>
      </c>
      <c r="L13" s="14">
        <f>MAX(PEAKS!N68:N79)</f>
        <v>3166.125</v>
      </c>
      <c r="M13" s="14">
        <f>MAX(PEAKS!O68:O79)</f>
        <v>3963.516</v>
      </c>
      <c r="N13" s="14">
        <f>MAX(PEAKS!P68:P79)</f>
        <v>8353.928</v>
      </c>
      <c r="O13" s="4"/>
      <c r="P13" s="23">
        <f t="shared" si="1"/>
        <v>1047.337</v>
      </c>
      <c r="Q13" s="4"/>
      <c r="R13" s="4"/>
    </row>
    <row r="14" spans="2:18" ht="12.75">
      <c r="B14" s="4">
        <f t="shared" si="0"/>
        <v>1999</v>
      </c>
      <c r="C14" s="14">
        <f>MAX(PEAKS!E80:E91)</f>
        <v>803.988</v>
      </c>
      <c r="D14" s="14">
        <f>MAX(PEAKS!F80:F91)</f>
        <v>2546.524</v>
      </c>
      <c r="E14" s="14">
        <f>MAX(PEAKS!G80:G91)</f>
        <v>213.961</v>
      </c>
      <c r="F14" s="14">
        <f>MAX(PEAKS!H80:H91)</f>
        <v>0</v>
      </c>
      <c r="G14" s="14">
        <f>MAX(PEAKS!I80:I91)</f>
        <v>0</v>
      </c>
      <c r="H14" s="14">
        <f>MAX(PEAKS!J80:J91)</f>
        <v>831.468</v>
      </c>
      <c r="I14" s="14">
        <f>MAX(PEAKS!K80:K91)</f>
        <v>4189.618</v>
      </c>
      <c r="J14" s="14">
        <f>MAX(PEAKS!L80:L91)</f>
        <v>697.405</v>
      </c>
      <c r="K14" s="14">
        <f>MAX(PEAKS!M80:M91)</f>
        <v>169.246</v>
      </c>
      <c r="L14" s="14">
        <f>MAX(PEAKS!N80:N91)</f>
        <v>3242.474</v>
      </c>
      <c r="M14" s="14">
        <f>MAX(PEAKS!O80:O91)</f>
        <v>4010.733</v>
      </c>
      <c r="N14" s="14">
        <f>MAX(PEAKS!P80:P91)</f>
        <v>7972.333</v>
      </c>
      <c r="O14" s="4"/>
      <c r="P14" s="23">
        <f t="shared" si="1"/>
        <v>1000.7139999999999</v>
      </c>
      <c r="Q14" s="4"/>
      <c r="R14" s="4"/>
    </row>
    <row r="15" spans="2:18" ht="12.75">
      <c r="B15" s="4">
        <f t="shared" si="0"/>
        <v>2000</v>
      </c>
      <c r="C15" s="14">
        <f>MAX(PEAKS!E92:E103)</f>
        <v>770.023</v>
      </c>
      <c r="D15" s="14">
        <f>MAX(PEAKS!F92:F103)</f>
        <v>2601.563</v>
      </c>
      <c r="E15" s="14">
        <f>MAX(PEAKS!G92:G103)</f>
        <v>166.023</v>
      </c>
      <c r="F15" s="14">
        <f>MAX(PEAKS!H92:H103)</f>
        <v>0</v>
      </c>
      <c r="G15" s="14">
        <f>MAX(PEAKS!I92:I103)</f>
        <v>0</v>
      </c>
      <c r="H15" s="14">
        <f>MAX(PEAKS!J92:J103)</f>
        <v>852.067</v>
      </c>
      <c r="I15" s="14">
        <f>MAX(PEAKS!K92:K103)</f>
        <v>4324.515</v>
      </c>
      <c r="J15" s="14">
        <f>MAX(PEAKS!L92:L103)</f>
        <v>650.961</v>
      </c>
      <c r="K15" s="14">
        <f>MAX(PEAKS!M92:M103)</f>
        <v>183.465</v>
      </c>
      <c r="L15" s="14">
        <f>MAX(PEAKS!N92:N103)</f>
        <v>3720.981</v>
      </c>
      <c r="M15" s="14">
        <f>MAX(PEAKS!O92:O103)</f>
        <v>4397.91</v>
      </c>
      <c r="N15" s="14">
        <f>MAX(PEAKS!P92:P103)</f>
        <v>8480.25</v>
      </c>
      <c r="O15" s="4"/>
      <c r="P15" s="23">
        <f t="shared" si="1"/>
        <v>1035.532</v>
      </c>
      <c r="Q15" s="4"/>
      <c r="R15" s="4"/>
    </row>
    <row r="16" spans="2:18" ht="12.75">
      <c r="B16" s="4">
        <f t="shared" si="0"/>
        <v>2001</v>
      </c>
      <c r="C16" s="14">
        <f>MAX(PEAKS!E104:E115)</f>
        <v>723.744</v>
      </c>
      <c r="D16" s="14">
        <f>MAX(PEAKS!F104:F115)</f>
        <v>2739.428</v>
      </c>
      <c r="E16" s="14">
        <f>MAX(PEAKS!G104:G115)</f>
        <v>152.418</v>
      </c>
      <c r="F16" s="14">
        <f>MAX(PEAKS!H104:H115)</f>
        <v>0</v>
      </c>
      <c r="G16" s="14">
        <f>MAX(PEAKS!I104:I115)</f>
        <v>0</v>
      </c>
      <c r="H16" s="14">
        <f>MAX(PEAKS!J104:J115)</f>
        <v>934.472</v>
      </c>
      <c r="I16" s="14">
        <f>MAX(PEAKS!K104:K115)</f>
        <v>4494.633</v>
      </c>
      <c r="J16" s="14">
        <f>MAX(PEAKS!L104:L115)</f>
        <v>572.968</v>
      </c>
      <c r="K16" s="14">
        <f>MAX(PEAKS!M104:M115)</f>
        <v>178.549</v>
      </c>
      <c r="L16" s="14">
        <f>MAX(PEAKS!N104:N115)</f>
        <v>3514.018</v>
      </c>
      <c r="M16" s="14">
        <f>MAX(PEAKS!O104:O115)</f>
        <v>4189.461</v>
      </c>
      <c r="N16" s="14">
        <f>MAX(PEAKS!P104:P115)</f>
        <v>7898.655</v>
      </c>
      <c r="O16" s="4"/>
      <c r="P16" s="23">
        <f t="shared" si="1"/>
        <v>1113.021</v>
      </c>
      <c r="Q16" s="4"/>
      <c r="R16" s="4"/>
    </row>
    <row r="17" spans="2:18" ht="12.75">
      <c r="B17" s="4">
        <f t="shared" si="0"/>
        <v>2002</v>
      </c>
      <c r="C17" s="14">
        <f>MAX(PEAKS!E116:E127)</f>
        <v>771.164</v>
      </c>
      <c r="D17" s="14">
        <f>MAX(PEAKS!F116:F127)</f>
        <v>2621.066</v>
      </c>
      <c r="E17" s="14">
        <f>MAX(PEAKS!G116:G127)</f>
        <v>161.911</v>
      </c>
      <c r="F17" s="14">
        <f>MAX(PEAKS!H116:H127)</f>
        <v>0</v>
      </c>
      <c r="G17" s="14">
        <f>MAX(PEAKS!I116:I127)</f>
        <v>0</v>
      </c>
      <c r="H17" s="14">
        <f>MAX(PEAKS!J116:J127)</f>
        <v>959.08</v>
      </c>
      <c r="I17" s="14">
        <f>MAX(PEAKS!K116:K127)</f>
        <v>4306.414</v>
      </c>
      <c r="J17" s="14">
        <f>MAX(PEAKS!L116:L127)</f>
        <v>688.697</v>
      </c>
      <c r="K17" s="14">
        <f>MAX(PEAKS!M116:M127)</f>
        <v>143.322</v>
      </c>
      <c r="L17" s="14">
        <f>MAX(PEAKS!N116:N127)</f>
        <v>3757.781</v>
      </c>
      <c r="M17" s="14">
        <f>MAX(PEAKS!O116:O127)</f>
        <v>4581.645</v>
      </c>
      <c r="N17" s="14">
        <f>MAX(PEAKS!P116:P127)</f>
        <v>8549.34</v>
      </c>
      <c r="O17" s="4"/>
      <c r="P17" s="23">
        <f t="shared" si="1"/>
        <v>1102.402</v>
      </c>
      <c r="Q17" s="4"/>
      <c r="R17" s="4"/>
    </row>
    <row r="18" spans="2:18" ht="12.75">
      <c r="B18" s="4">
        <f t="shared" si="0"/>
        <v>2003</v>
      </c>
      <c r="C18" s="14">
        <f>MAX(PEAKS!E128:E139)</f>
        <v>773.937</v>
      </c>
      <c r="D18" s="14">
        <f>MAX(PEAKS!F128:F139)</f>
        <v>2451.65</v>
      </c>
      <c r="E18" s="14">
        <f>MAX(PEAKS!G128:G139)</f>
        <v>155.654</v>
      </c>
      <c r="F18" s="14">
        <f>MAX(PEAKS!H128:H139)</f>
        <v>0</v>
      </c>
      <c r="G18" s="14">
        <f>MAX(PEAKS!I128:I139)</f>
        <v>0</v>
      </c>
      <c r="H18" s="14">
        <f>MAX(PEAKS!J128:J139)</f>
        <v>931.454</v>
      </c>
      <c r="I18" s="14">
        <f>MAX(PEAKS!K128:K139)</f>
        <v>4247.247</v>
      </c>
      <c r="J18" s="14">
        <f>MAX(PEAKS!L128:L139)</f>
        <v>594.212</v>
      </c>
      <c r="K18" s="14">
        <f>MAX(PEAKS!M128:M139)</f>
        <v>151.143</v>
      </c>
      <c r="L18" s="14">
        <f>MAX(PEAKS!N128:N139)</f>
        <v>4038.076</v>
      </c>
      <c r="M18" s="14">
        <f>MAX(PEAKS!O128:O139)</f>
        <v>4731.744</v>
      </c>
      <c r="N18" s="14">
        <f>MAX(PEAKS!P128:P139)</f>
        <v>8922.155999999999</v>
      </c>
      <c r="O18" s="4"/>
      <c r="P18" s="23">
        <f t="shared" si="1"/>
        <v>1082.597</v>
      </c>
      <c r="Q18" s="4"/>
      <c r="R18" s="4"/>
    </row>
    <row r="19" spans="3:18" ht="12.75"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4"/>
      <c r="P19" s="4"/>
      <c r="Q19" s="4"/>
      <c r="R19" s="4"/>
    </row>
    <row r="20" spans="2:16" ht="12.75">
      <c r="B20" s="4" t="s">
        <v>48</v>
      </c>
      <c r="C20" s="7">
        <f>AVERAGE(C8:C18)</f>
        <v>798.1465454545454</v>
      </c>
      <c r="D20" s="7">
        <f aca="true" t="shared" si="2" ref="D20:P20">AVERAGE(D8:D18)</f>
        <v>2666.950090909091</v>
      </c>
      <c r="E20" s="7">
        <f t="shared" si="2"/>
        <v>173.42263636363634</v>
      </c>
      <c r="F20" s="7">
        <f t="shared" si="2"/>
        <v>10.737818181818183</v>
      </c>
      <c r="G20" s="7">
        <f t="shared" si="2"/>
        <v>99.28909090909089</v>
      </c>
      <c r="H20" s="7">
        <f t="shared" si="2"/>
        <v>948.6163636363635</v>
      </c>
      <c r="I20" s="7">
        <f t="shared" si="2"/>
        <v>4602.554090909091</v>
      </c>
      <c r="J20" s="7">
        <f t="shared" si="2"/>
        <v>627.7492727272728</v>
      </c>
      <c r="K20" s="7">
        <f t="shared" si="2"/>
        <v>189.22181818181818</v>
      </c>
      <c r="L20" s="7">
        <f t="shared" si="2"/>
        <v>3180.417818181818</v>
      </c>
      <c r="M20" s="7">
        <f t="shared" si="2"/>
        <v>3908.7462727272723</v>
      </c>
      <c r="N20" s="7">
        <f t="shared" si="2"/>
        <v>8055.769181818183</v>
      </c>
      <c r="O20" s="7"/>
      <c r="P20" s="7">
        <f t="shared" si="2"/>
        <v>1137.8381818181817</v>
      </c>
    </row>
    <row r="22" spans="3:14" ht="12.7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5" spans="2:14" s="4" customFormat="1" ht="12.7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</sheetData>
  <printOptions/>
  <pageMargins left="0.42" right="0.16" top="1" bottom="1" header="0.5" footer="0.5"/>
  <pageSetup fitToHeight="1" fitToWidth="1"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N31"/>
  <sheetViews>
    <sheetView workbookViewId="0" topLeftCell="A10">
      <selection activeCell="M16" sqref="M16"/>
    </sheetView>
  </sheetViews>
  <sheetFormatPr defaultColWidth="9.140625" defaultRowHeight="12.75"/>
  <cols>
    <col min="5" max="5" width="10.7109375" style="0" bestFit="1" customWidth="1"/>
    <col min="6" max="6" width="11.7109375" style="0" bestFit="1" customWidth="1"/>
    <col min="7" max="9" width="9.140625" style="4" customWidth="1"/>
  </cols>
  <sheetData>
    <row r="9" ht="13.5" thickBot="1"/>
    <row r="10" spans="3:14" ht="12.75">
      <c r="C10" s="4"/>
      <c r="D10" s="4"/>
      <c r="G10" s="28"/>
      <c r="H10" s="29"/>
      <c r="I10" s="29"/>
      <c r="J10" s="30"/>
      <c r="K10" s="30"/>
      <c r="L10" s="30"/>
      <c r="M10" s="30"/>
      <c r="N10" s="31"/>
    </row>
    <row r="11" spans="3:14" ht="15.75">
      <c r="C11" s="12"/>
      <c r="D11" s="13" t="s">
        <v>50</v>
      </c>
      <c r="E11" s="12"/>
      <c r="G11" s="32"/>
      <c r="H11" s="33"/>
      <c r="I11" s="33"/>
      <c r="J11" s="34"/>
      <c r="K11" s="34"/>
      <c r="L11" s="34"/>
      <c r="M11" s="34"/>
      <c r="N11" s="35"/>
    </row>
    <row r="12" spans="3:14" ht="15.75">
      <c r="C12" s="12"/>
      <c r="D12" s="13" t="s">
        <v>41</v>
      </c>
      <c r="E12" s="12"/>
      <c r="G12" s="32"/>
      <c r="H12" s="33"/>
      <c r="I12" s="33"/>
      <c r="J12" s="34" t="s">
        <v>54</v>
      </c>
      <c r="K12" s="34"/>
      <c r="L12" s="34"/>
      <c r="M12" s="34"/>
      <c r="N12" s="35"/>
    </row>
    <row r="13" spans="3:14" ht="15.75">
      <c r="C13" s="12"/>
      <c r="D13" s="13" t="s">
        <v>38</v>
      </c>
      <c r="E13" s="12"/>
      <c r="G13" s="32"/>
      <c r="H13" s="33"/>
      <c r="I13" s="33"/>
      <c r="J13" s="34"/>
      <c r="K13" s="34"/>
      <c r="L13" s="34"/>
      <c r="M13" s="34"/>
      <c r="N13" s="35"/>
    </row>
    <row r="14" spans="3:14" ht="15">
      <c r="C14" s="24" t="s">
        <v>44</v>
      </c>
      <c r="D14" s="24" t="s">
        <v>44</v>
      </c>
      <c r="E14" s="5" t="s">
        <v>45</v>
      </c>
      <c r="F14" s="5" t="s">
        <v>45</v>
      </c>
      <c r="G14" s="32"/>
      <c r="H14" s="33"/>
      <c r="I14" s="33"/>
      <c r="J14" s="34"/>
      <c r="K14" s="34"/>
      <c r="L14" s="36">
        <v>1979.8166666666664</v>
      </c>
      <c r="M14" s="34"/>
      <c r="N14" s="35"/>
    </row>
    <row r="15" spans="1:14" ht="15">
      <c r="A15" s="17" t="s">
        <v>42</v>
      </c>
      <c r="B15" s="18"/>
      <c r="C15" s="25" t="s">
        <v>51</v>
      </c>
      <c r="D15" s="25" t="s">
        <v>52</v>
      </c>
      <c r="E15" s="25" t="s">
        <v>51</v>
      </c>
      <c r="F15" s="25" t="s">
        <v>52</v>
      </c>
      <c r="G15" s="32"/>
      <c r="H15" s="37" t="s">
        <v>51</v>
      </c>
      <c r="I15" s="37" t="s">
        <v>52</v>
      </c>
      <c r="J15" s="34"/>
      <c r="K15" s="34"/>
      <c r="L15" s="34"/>
      <c r="M15" s="33" t="s">
        <v>55</v>
      </c>
      <c r="N15" s="38" t="s">
        <v>52</v>
      </c>
    </row>
    <row r="16" spans="2:14" ht="12.75">
      <c r="B16" s="4" t="s">
        <v>26</v>
      </c>
      <c r="C16" s="4">
        <f>ROUND('WA Monthly Profile'!C10,1)</f>
        <v>757.7</v>
      </c>
      <c r="D16" s="4">
        <f>ROUND('UT Monthly Profile'!C10,1)</f>
        <v>2457.6</v>
      </c>
      <c r="E16" s="27">
        <f>ROUND('WA Monthly Profile'!D10,1)</f>
        <v>418510.1</v>
      </c>
      <c r="F16" s="27">
        <f>ROUND('UT Monthly Profile'!D10,1)</f>
        <v>1593469.7</v>
      </c>
      <c r="G16" s="32" t="str">
        <f>B16</f>
        <v>Jan</v>
      </c>
      <c r="H16" s="39">
        <f>C16/$C$30</f>
        <v>1.1428212315078996</v>
      </c>
      <c r="I16" s="39">
        <f>D16/$D$30</f>
        <v>0.9299140124677191</v>
      </c>
      <c r="J16" s="34"/>
      <c r="K16" s="34"/>
      <c r="L16" s="34">
        <f aca="true" t="shared" si="0" ref="L16:L27">$L$14+C16</f>
        <v>2737.5166666666664</v>
      </c>
      <c r="M16" s="34">
        <f>L16/$L$30</f>
        <v>1.0358297150460838</v>
      </c>
      <c r="N16" s="40">
        <f>I16</f>
        <v>0.9299140124677191</v>
      </c>
    </row>
    <row r="17" spans="2:14" ht="12.75">
      <c r="B17" s="4" t="s">
        <v>27</v>
      </c>
      <c r="C17" s="4">
        <f>ROUND('WA Monthly Profile'!C11,1)</f>
        <v>740.7</v>
      </c>
      <c r="D17" s="4">
        <f>ROUND('UT Monthly Profile'!C11,1)</f>
        <v>2416.8</v>
      </c>
      <c r="E17" s="27">
        <f>ROUND('WA Monthly Profile'!D11,1)</f>
        <v>359023.8</v>
      </c>
      <c r="F17" s="27">
        <f>ROUND('UT Monthly Profile'!D11,1)</f>
        <v>1436250.6</v>
      </c>
      <c r="G17" s="32" t="str">
        <f aca="true" t="shared" si="1" ref="G17:G27">B17</f>
        <v>Feb</v>
      </c>
      <c r="H17" s="39">
        <f aca="true" t="shared" si="2" ref="H17:H27">C17/$C$30</f>
        <v>1.1171805281482134</v>
      </c>
      <c r="I17" s="39">
        <f aca="true" t="shared" si="3" ref="I17:I27">D17/$D$30</f>
        <v>0.9144759868701106</v>
      </c>
      <c r="J17" s="34"/>
      <c r="K17" s="34"/>
      <c r="L17" s="34">
        <f t="shared" si="0"/>
        <v>2720.5166666666664</v>
      </c>
      <c r="M17" s="34">
        <f aca="true" t="shared" si="4" ref="M17:M27">L17/$L$30</f>
        <v>1.0293972043804136</v>
      </c>
      <c r="N17" s="40">
        <f aca="true" t="shared" si="5" ref="N17:N27">I17</f>
        <v>0.9144759868701106</v>
      </c>
    </row>
    <row r="18" spans="2:14" ht="12.75">
      <c r="B18" s="4" t="s">
        <v>28</v>
      </c>
      <c r="C18" s="4">
        <f>ROUND('WA Monthly Profile'!C12,1)</f>
        <v>661.3</v>
      </c>
      <c r="D18" s="4">
        <f>ROUND('UT Monthly Profile'!C12,1)</f>
        <v>2308.9</v>
      </c>
      <c r="E18" s="27">
        <f>ROUND('WA Monthly Profile'!D12,1)</f>
        <v>354692.6</v>
      </c>
      <c r="F18" s="27">
        <f>ROUND('UT Monthly Profile'!D12,1)</f>
        <v>1448555.6</v>
      </c>
      <c r="G18" s="32" t="str">
        <f t="shared" si="1"/>
        <v>Mar</v>
      </c>
      <c r="H18" s="39">
        <f t="shared" si="2"/>
        <v>0.9974233606917962</v>
      </c>
      <c r="I18" s="39">
        <f t="shared" si="3"/>
        <v>0.8736484632921211</v>
      </c>
      <c r="J18" s="34"/>
      <c r="K18" s="34"/>
      <c r="L18" s="34">
        <f t="shared" si="0"/>
        <v>2641.1166666666663</v>
      </c>
      <c r="M18" s="34">
        <f t="shared" si="4"/>
        <v>0.9993535957419302</v>
      </c>
      <c r="N18" s="40">
        <f t="shared" si="5"/>
        <v>0.8736484632921211</v>
      </c>
    </row>
    <row r="19" spans="2:14" ht="12.75">
      <c r="B19" s="4" t="s">
        <v>29</v>
      </c>
      <c r="C19" s="4">
        <f>ROUND('WA Monthly Profile'!C13,1)</f>
        <v>581.1</v>
      </c>
      <c r="D19" s="4">
        <f>ROUND('UT Monthly Profile'!C13,1)</f>
        <v>2197.7</v>
      </c>
      <c r="E19" s="27">
        <f>ROUND('WA Monthly Profile'!D13,1)</f>
        <v>314154.6</v>
      </c>
      <c r="F19" s="27">
        <f>ROUND('UT Monthly Profile'!D13,1)</f>
        <v>1372565.5</v>
      </c>
      <c r="G19" s="32" t="str">
        <f t="shared" si="1"/>
        <v>Apr</v>
      </c>
      <c r="H19" s="39">
        <f t="shared" si="2"/>
        <v>0.8764595719008057</v>
      </c>
      <c r="I19" s="39">
        <f t="shared" si="3"/>
        <v>0.8315722758790308</v>
      </c>
      <c r="J19" s="34"/>
      <c r="K19" s="34"/>
      <c r="L19" s="34">
        <f t="shared" si="0"/>
        <v>2560.9166666666665</v>
      </c>
      <c r="M19" s="34">
        <f t="shared" si="4"/>
        <v>0.96900728071918</v>
      </c>
      <c r="N19" s="40">
        <f t="shared" si="5"/>
        <v>0.8315722758790308</v>
      </c>
    </row>
    <row r="20" spans="2:14" ht="12.75">
      <c r="B20" s="4" t="s">
        <v>30</v>
      </c>
      <c r="C20" s="4">
        <f>ROUND('WA Monthly Profile'!C14,1)</f>
        <v>538.8</v>
      </c>
      <c r="D20" s="4">
        <f>ROUND('UT Monthly Profile'!C14,1)</f>
        <v>2633.6</v>
      </c>
      <c r="E20" s="27">
        <f>ROUND('WA Monthly Profile'!D14,1)</f>
        <v>320849.3</v>
      </c>
      <c r="F20" s="27">
        <f>ROUND('UT Monthly Profile'!D14,1)</f>
        <v>1457600.3</v>
      </c>
      <c r="G20" s="32" t="str">
        <f t="shared" si="1"/>
        <v>May</v>
      </c>
      <c r="H20" s="39">
        <f t="shared" si="2"/>
        <v>0.8126594688352333</v>
      </c>
      <c r="I20" s="39">
        <f t="shared" si="3"/>
        <v>0.9965094170064229</v>
      </c>
      <c r="J20" s="34"/>
      <c r="K20" s="34"/>
      <c r="L20" s="34">
        <f t="shared" si="0"/>
        <v>2518.6166666666663</v>
      </c>
      <c r="M20" s="34">
        <f t="shared" si="4"/>
        <v>0.9530016806510709</v>
      </c>
      <c r="N20" s="40">
        <f t="shared" si="5"/>
        <v>0.9965094170064229</v>
      </c>
    </row>
    <row r="21" spans="2:14" ht="12.75">
      <c r="B21" s="4" t="s">
        <v>31</v>
      </c>
      <c r="C21" s="4">
        <f>ROUND('WA Monthly Profile'!C15,1)</f>
        <v>615.8</v>
      </c>
      <c r="D21" s="4">
        <f>ROUND('UT Monthly Profile'!C15,1)</f>
        <v>2913.5</v>
      </c>
      <c r="E21" s="27">
        <f>ROUND('WA Monthly Profile'!D15,1)</f>
        <v>329819.4</v>
      </c>
      <c r="F21" s="27">
        <f>ROUND('UT Monthly Profile'!D15,1)</f>
        <v>1519335.7</v>
      </c>
      <c r="G21" s="32" t="str">
        <f t="shared" si="1"/>
        <v>Jun</v>
      </c>
      <c r="H21" s="39">
        <f t="shared" si="2"/>
        <v>0.92879677228793</v>
      </c>
      <c r="I21" s="39">
        <f t="shared" si="3"/>
        <v>1.102418813201782</v>
      </c>
      <c r="J21" s="34"/>
      <c r="K21" s="34"/>
      <c r="L21" s="34">
        <f t="shared" si="0"/>
        <v>2595.6166666666663</v>
      </c>
      <c r="M21" s="34">
        <f t="shared" si="4"/>
        <v>0.9821371701367538</v>
      </c>
      <c r="N21" s="40">
        <f t="shared" si="5"/>
        <v>1.102418813201782</v>
      </c>
    </row>
    <row r="22" spans="2:14" ht="12.75">
      <c r="B22" s="4" t="s">
        <v>32</v>
      </c>
      <c r="C22" s="4">
        <f>ROUND('WA Monthly Profile'!C16,1)</f>
        <v>688</v>
      </c>
      <c r="D22" s="4">
        <f>ROUND('UT Monthly Profile'!C16,1)</f>
        <v>3132.8</v>
      </c>
      <c r="E22" s="27">
        <f>ROUND('WA Monthly Profile'!D16,1)</f>
        <v>374769.6</v>
      </c>
      <c r="F22" s="27">
        <f>ROUND('UT Monthly Profile'!D16,1)</f>
        <v>1738289.9</v>
      </c>
      <c r="G22" s="32" t="str">
        <f t="shared" si="1"/>
        <v>Jul</v>
      </c>
      <c r="H22" s="39">
        <f t="shared" si="2"/>
        <v>1.037694347733186</v>
      </c>
      <c r="I22" s="39">
        <f t="shared" si="3"/>
        <v>1.1853982007889285</v>
      </c>
      <c r="J22" s="34"/>
      <c r="K22" s="34"/>
      <c r="L22" s="34">
        <f t="shared" si="0"/>
        <v>2667.8166666666666</v>
      </c>
      <c r="M22" s="34">
        <f t="shared" si="4"/>
        <v>1.0094564213168358</v>
      </c>
      <c r="N22" s="40">
        <f t="shared" si="5"/>
        <v>1.1853982007889285</v>
      </c>
    </row>
    <row r="23" spans="2:14" ht="12.75">
      <c r="B23" s="4" t="s">
        <v>33</v>
      </c>
      <c r="C23" s="4">
        <f>ROUND('WA Monthly Profile'!C17,1)</f>
        <v>677.9</v>
      </c>
      <c r="D23" s="4">
        <f>ROUND('UT Monthly Profile'!C17,1)</f>
        <v>3118.2</v>
      </c>
      <c r="E23" s="27">
        <f>ROUND('WA Monthly Profile'!D17,1)</f>
        <v>377533</v>
      </c>
      <c r="F23" s="27">
        <f>ROUND('UT Monthly Profile'!D17,1)</f>
        <v>1736647.2</v>
      </c>
      <c r="G23" s="32" t="str">
        <f t="shared" si="1"/>
        <v>Aug</v>
      </c>
      <c r="H23" s="39">
        <f t="shared" si="2"/>
        <v>1.0224607533841958</v>
      </c>
      <c r="I23" s="39">
        <f t="shared" si="3"/>
        <v>1.1798738092760586</v>
      </c>
      <c r="J23" s="34"/>
      <c r="K23" s="34"/>
      <c r="L23" s="34">
        <f t="shared" si="0"/>
        <v>2657.7166666666662</v>
      </c>
      <c r="M23" s="34">
        <f t="shared" si="4"/>
        <v>1.005634753215467</v>
      </c>
      <c r="N23" s="40">
        <f t="shared" si="5"/>
        <v>1.1798738092760586</v>
      </c>
    </row>
    <row r="24" spans="2:14" ht="12.75">
      <c r="B24" s="4" t="s">
        <v>34</v>
      </c>
      <c r="C24" s="4">
        <f>ROUND('WA Monthly Profile'!C18,1)</f>
        <v>623.1</v>
      </c>
      <c r="D24" s="4">
        <f>ROUND('UT Monthly Profile'!C18,1)</f>
        <v>2874.4</v>
      </c>
      <c r="E24" s="27">
        <f>ROUND('WA Monthly Profile'!D18,1)</f>
        <v>347985.6</v>
      </c>
      <c r="F24" s="27">
        <f>ROUND('UT Monthly Profile'!D18,1)</f>
        <v>1481997.7</v>
      </c>
      <c r="G24" s="32" t="str">
        <f t="shared" si="1"/>
        <v>Sep</v>
      </c>
      <c r="H24" s="39">
        <f t="shared" si="2"/>
        <v>0.939807191965913</v>
      </c>
      <c r="I24" s="39">
        <f t="shared" si="3"/>
        <v>1.0876240386707405</v>
      </c>
      <c r="J24" s="34"/>
      <c r="K24" s="34"/>
      <c r="L24" s="34">
        <f t="shared" si="0"/>
        <v>2602.9166666666665</v>
      </c>
      <c r="M24" s="34">
        <f t="shared" si="4"/>
        <v>0.9848993658931888</v>
      </c>
      <c r="N24" s="40">
        <f t="shared" si="5"/>
        <v>1.0876240386707405</v>
      </c>
    </row>
    <row r="25" spans="2:14" ht="12.75">
      <c r="B25" s="4" t="s">
        <v>35</v>
      </c>
      <c r="C25" s="4">
        <f>ROUND('WA Monthly Profile'!C19,1)</f>
        <v>659.5</v>
      </c>
      <c r="D25" s="4">
        <f>ROUND('UT Monthly Profile'!C19,1)</f>
        <v>2303.5</v>
      </c>
      <c r="E25" s="27">
        <f>ROUND('WA Monthly Profile'!D19,1)</f>
        <v>362737.1</v>
      </c>
      <c r="F25" s="27">
        <f>ROUND('UT Monthly Profile'!D19,1)</f>
        <v>1464041.7</v>
      </c>
      <c r="G25" s="32" t="str">
        <f t="shared" si="1"/>
        <v>Oct</v>
      </c>
      <c r="H25" s="39">
        <f t="shared" si="2"/>
        <v>0.9947084626890059</v>
      </c>
      <c r="I25" s="39">
        <f t="shared" si="3"/>
        <v>0.8716051951983199</v>
      </c>
      <c r="J25" s="34"/>
      <c r="K25" s="34"/>
      <c r="L25" s="34">
        <f t="shared" si="0"/>
        <v>2639.3166666666666</v>
      </c>
      <c r="M25" s="34">
        <f t="shared" si="4"/>
        <v>0.9986725063773298</v>
      </c>
      <c r="N25" s="40">
        <f t="shared" si="5"/>
        <v>0.8716051951983199</v>
      </c>
    </row>
    <row r="26" spans="2:14" ht="12.75">
      <c r="B26" s="4" t="s">
        <v>36</v>
      </c>
      <c r="C26" s="4">
        <f>ROUND('WA Monthly Profile'!C20,1)</f>
        <v>698.8</v>
      </c>
      <c r="D26" s="4">
        <f>ROUND('UT Monthly Profile'!C20,1)</f>
        <v>2597.4</v>
      </c>
      <c r="E26" s="27">
        <f>ROUND('WA Monthly Profile'!D20,1)</f>
        <v>382471.5</v>
      </c>
      <c r="F26" s="27">
        <f>ROUND('UT Monthly Profile'!D20,1)</f>
        <v>1536503.9</v>
      </c>
      <c r="G26" s="32" t="str">
        <f t="shared" si="1"/>
        <v>Nov</v>
      </c>
      <c r="H26" s="39">
        <f t="shared" si="2"/>
        <v>1.0539837357499278</v>
      </c>
      <c r="I26" s="39">
        <f t="shared" si="3"/>
        <v>0.9828119531183487</v>
      </c>
      <c r="J26" s="34"/>
      <c r="K26" s="34"/>
      <c r="L26" s="34">
        <f t="shared" si="0"/>
        <v>2678.6166666666663</v>
      </c>
      <c r="M26" s="34">
        <f t="shared" si="4"/>
        <v>1.0135429575044381</v>
      </c>
      <c r="N26" s="40">
        <f t="shared" si="5"/>
        <v>0.9828119531183487</v>
      </c>
    </row>
    <row r="27" spans="2:14" ht="12.75">
      <c r="B27" s="4" t="s">
        <v>37</v>
      </c>
      <c r="C27" s="4">
        <f>ROUND('WA Monthly Profile'!C21,1)</f>
        <v>713.4</v>
      </c>
      <c r="D27" s="4">
        <f>ROUND('UT Monthly Profile'!C21,1)</f>
        <v>2759.5</v>
      </c>
      <c r="E27" s="27">
        <f>ROUND('WA Monthly Profile'!D21,1)</f>
        <v>423693.4</v>
      </c>
      <c r="F27" s="27">
        <f>ROUND('UT Monthly Profile'!D21,1)</f>
        <v>1654786.6</v>
      </c>
      <c r="G27" s="32" t="str">
        <f t="shared" si="1"/>
        <v>Dec</v>
      </c>
      <c r="H27" s="39">
        <f t="shared" si="2"/>
        <v>1.0760045751058935</v>
      </c>
      <c r="I27" s="39">
        <f t="shared" si="3"/>
        <v>1.0441478342304162</v>
      </c>
      <c r="J27" s="34"/>
      <c r="K27" s="34"/>
      <c r="L27" s="34">
        <f t="shared" si="0"/>
        <v>2693.2166666666662</v>
      </c>
      <c r="M27" s="34">
        <f t="shared" si="4"/>
        <v>1.0190673490173079</v>
      </c>
      <c r="N27" s="40">
        <f t="shared" si="5"/>
        <v>1.0441478342304162</v>
      </c>
    </row>
    <row r="28" spans="2:14" ht="12.75">
      <c r="B28" s="4"/>
      <c r="C28" s="4"/>
      <c r="D28" s="4"/>
      <c r="E28" s="27"/>
      <c r="F28" s="27"/>
      <c r="G28" s="32"/>
      <c r="H28" s="33"/>
      <c r="I28" s="33"/>
      <c r="J28" s="34"/>
      <c r="K28" s="34"/>
      <c r="L28" s="34"/>
      <c r="M28" s="34"/>
      <c r="N28" s="35"/>
    </row>
    <row r="29" spans="2:14" ht="12.75">
      <c r="B29" s="4" t="s">
        <v>46</v>
      </c>
      <c r="C29" s="4">
        <f>SUM(C16:C27)</f>
        <v>7956.099999999999</v>
      </c>
      <c r="D29" s="4">
        <f>SUM(D16:D27)</f>
        <v>31713.900000000005</v>
      </c>
      <c r="E29" s="27">
        <f>SUM(E16:E27)</f>
        <v>4366240.000000001</v>
      </c>
      <c r="F29" s="27">
        <f>SUM(F16:F27)</f>
        <v>18440044.4</v>
      </c>
      <c r="G29" s="32"/>
      <c r="H29" s="33"/>
      <c r="I29" s="33"/>
      <c r="J29" s="34"/>
      <c r="K29" s="34"/>
      <c r="L29" s="26" t="s">
        <v>53</v>
      </c>
      <c r="M29" s="34"/>
      <c r="N29" s="35"/>
    </row>
    <row r="30" spans="2:14" ht="13.5" thickBot="1">
      <c r="B30" s="4" t="s">
        <v>47</v>
      </c>
      <c r="C30" s="4">
        <f>C29/12</f>
        <v>663.0083333333333</v>
      </c>
      <c r="D30" s="4">
        <f>D29/12</f>
        <v>2642.8250000000003</v>
      </c>
      <c r="E30" s="27">
        <f>E29/12</f>
        <v>363853.33333333343</v>
      </c>
      <c r="F30" s="27">
        <f>F29/12</f>
        <v>1536670.3666666665</v>
      </c>
      <c r="G30" s="41"/>
      <c r="H30" s="42"/>
      <c r="I30" s="42"/>
      <c r="J30" s="43"/>
      <c r="K30" s="43"/>
      <c r="L30" s="42">
        <f>AVERAGE(L16:L27)</f>
        <v>2642.825</v>
      </c>
      <c r="M30" s="43"/>
      <c r="N30" s="44"/>
    </row>
    <row r="31" ht="12.75">
      <c r="B31" s="4"/>
    </row>
  </sheetData>
  <printOptions horizontalCentered="1"/>
  <pageMargins left="0.75" right="0.75" top="1" bottom="1" header="0.5" footer="0.5"/>
  <pageSetup fitToHeight="1" fitToWidth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McIntosh</dc:creator>
  <cp:keywords>Docket No. UE-032065</cp:keywords>
  <dc:description/>
  <cp:lastModifiedBy>abuckley</cp:lastModifiedBy>
  <cp:lastPrinted>2004-06-30T14:55:27Z</cp:lastPrinted>
  <dcterms:created xsi:type="dcterms:W3CDTF">2004-02-17T21:30:36Z</dcterms:created>
  <dcterms:modified xsi:type="dcterms:W3CDTF">2004-06-30T14:57:51Z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Witness:  Alan P. Buckley</vt:lpwstr>
  </property>
  <property fmtid="{D5CDD505-2E9C-101B-9397-08002B2CF9AE}" pid="3" name="Department">
    <vt:lpwstr>Witness:  Alan P. Buckley</vt:lpwstr>
  </property>
  <property fmtid="{D5CDD505-2E9C-101B-9397-08002B2CF9AE}" pid="4" name="DocumentSetType">
    <vt:lpwstr>Testimony</vt:lpwstr>
  </property>
  <property fmtid="{D5CDD505-2E9C-101B-9397-08002B2CF9AE}" pid="5" name="IsHighlyConfidential">
    <vt:lpwstr>0</vt:lpwstr>
  </property>
  <property fmtid="{D5CDD505-2E9C-101B-9397-08002B2CF9AE}" pid="6" name="DocketNumber">
    <vt:lpwstr>032065</vt:lpwstr>
  </property>
  <property fmtid="{D5CDD505-2E9C-101B-9397-08002B2CF9AE}" pid="7" name="IsConfidential">
    <vt:lpwstr>0</vt:lpwstr>
  </property>
  <property fmtid="{D5CDD505-2E9C-101B-9397-08002B2CF9AE}" pid="8" name="Date1">
    <vt:lpwstr>2004-07-02T00:00:00Z</vt:lpwstr>
  </property>
  <property fmtid="{D5CDD505-2E9C-101B-9397-08002B2CF9AE}" pid="9" name="CaseType">
    <vt:lpwstr>Tariff Revision</vt:lpwstr>
  </property>
  <property fmtid="{D5CDD505-2E9C-101B-9397-08002B2CF9AE}" pid="10" name="OpenedDate">
    <vt:lpwstr>2003-12-16T00:00:00Z</vt:lpwstr>
  </property>
  <property fmtid="{D5CDD505-2E9C-101B-9397-08002B2CF9AE}" pid="11" name="Prefix">
    <vt:lpwstr>UE</vt:lpwstr>
  </property>
  <property fmtid="{D5CDD505-2E9C-101B-9397-08002B2CF9AE}" pid="12" name="CaseCompanyNames">
    <vt:lpwstr>Pacific Power &amp; Light Company</vt:lpwstr>
  </property>
  <property fmtid="{D5CDD505-2E9C-101B-9397-08002B2CF9AE}" pid="13" name="IndustryCode">
    <vt:lpwstr>140</vt:lpwstr>
  </property>
  <property fmtid="{D5CDD505-2E9C-101B-9397-08002B2CF9AE}" pid="14" name="CaseStatus">
    <vt:lpwstr>Closed</vt:lpwstr>
  </property>
  <property fmtid="{D5CDD505-2E9C-101B-9397-08002B2CF9AE}" pid="15" name="_docset_NoMedatataSyncRequired">
    <vt:lpwstr>False</vt:lpwstr>
  </property>
  <property fmtid="{D5CDD505-2E9C-101B-9397-08002B2CF9AE}" pid="16" name="Nickname">
    <vt:lpwstr/>
  </property>
  <property fmtid="{D5CDD505-2E9C-101B-9397-08002B2CF9AE}" pid="17" name="Process">
    <vt:lpwstr/>
  </property>
  <property fmtid="{D5CDD505-2E9C-101B-9397-08002B2CF9AE}" pid="18" name="Visibility">
    <vt:lpwstr/>
  </property>
  <property fmtid="{D5CDD505-2E9C-101B-9397-08002B2CF9AE}" pid="19" name="DocumentGroup">
    <vt:lpwstr/>
  </property>
</Properties>
</file>