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27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'JAP-27'!$B$2:$I$26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/>
</workbook>
</file>

<file path=xl/calcChain.xml><?xml version="1.0" encoding="utf-8"?>
<calcChain xmlns="http://schemas.openxmlformats.org/spreadsheetml/2006/main">
  <c r="H26" i="1" l="1"/>
  <c r="H28" i="1" s="1"/>
  <c r="D26" i="1"/>
  <c r="D28" i="1" s="1"/>
  <c r="H25" i="1"/>
  <c r="G25" i="1"/>
  <c r="G26" i="1" s="1"/>
  <c r="G28" i="1" s="1"/>
  <c r="D25" i="1"/>
  <c r="I23" i="1"/>
  <c r="I22" i="1"/>
  <c r="F19" i="1"/>
  <c r="I18" i="1"/>
  <c r="H18" i="1"/>
  <c r="G18" i="1"/>
  <c r="F18" i="1"/>
  <c r="F25" i="1" s="1"/>
  <c r="E18" i="1"/>
  <c r="E25" i="1" s="1"/>
  <c r="E26" i="1" s="1"/>
  <c r="E28" i="1" s="1"/>
  <c r="D18" i="1"/>
  <c r="H16" i="1"/>
  <c r="H19" i="1" s="1"/>
  <c r="F16" i="1"/>
  <c r="D16" i="1"/>
  <c r="D19" i="1" s="1"/>
  <c r="H15" i="1"/>
  <c r="G15" i="1"/>
  <c r="G16" i="1" s="1"/>
  <c r="G19" i="1" s="1"/>
  <c r="F15" i="1"/>
  <c r="E15" i="1"/>
  <c r="E16" i="1" s="1"/>
  <c r="E19" i="1" s="1"/>
  <c r="D15" i="1"/>
  <c r="I14" i="1"/>
  <c r="H12" i="1"/>
  <c r="G12" i="1"/>
  <c r="F12" i="1"/>
  <c r="E12" i="1"/>
  <c r="D12" i="1"/>
  <c r="I11" i="1"/>
  <c r="B11" i="1"/>
  <c r="B12" i="1" s="1"/>
  <c r="B14" i="1" s="1"/>
  <c r="B15" i="1" s="1"/>
  <c r="B16" i="1" s="1"/>
  <c r="B18" i="1" s="1"/>
  <c r="B19" i="1" s="1"/>
  <c r="B22" i="1" s="1"/>
  <c r="B23" i="1" s="1"/>
  <c r="B25" i="1" s="1"/>
  <c r="B26" i="1" s="1"/>
  <c r="I10" i="1"/>
  <c r="I12" i="1" s="1"/>
  <c r="F26" i="1" l="1"/>
  <c r="F28" i="1" s="1"/>
  <c r="I25" i="1"/>
  <c r="I26" i="1" s="1"/>
  <c r="I28" i="1" s="1"/>
  <c r="I15" i="1"/>
  <c r="I16" i="1" s="1"/>
  <c r="I19" i="1" s="1"/>
</calcChain>
</file>

<file path=xl/sharedStrings.xml><?xml version="1.0" encoding="utf-8"?>
<sst xmlns="http://schemas.openxmlformats.org/spreadsheetml/2006/main" count="32" uniqueCount="31">
  <si>
    <t>Puget Sound Energy - Gas</t>
  </si>
  <si>
    <t>2017 Gas Cost of Service Study</t>
  </si>
  <si>
    <t>Procurement Charge Calculation</t>
  </si>
  <si>
    <t>Line No.</t>
  </si>
  <si>
    <t>Description</t>
  </si>
  <si>
    <t>Total</t>
  </si>
  <si>
    <t>(a)</t>
  </si>
  <si>
    <t>(b)</t>
  </si>
  <si>
    <t>(c)</t>
  </si>
  <si>
    <t>(d)</t>
  </si>
  <si>
    <t>(e)</t>
  </si>
  <si>
    <t>Total Gas Supply (Demand &amp; Commodity $)</t>
  </si>
  <si>
    <t>Pro Forma Sales Therms</t>
  </si>
  <si>
    <t>Per Therm</t>
  </si>
  <si>
    <t>Total Storage Costs (Demand &amp; Commodity $)</t>
  </si>
  <si>
    <t>Pro Forma Therms</t>
  </si>
  <si>
    <t>Total Gas Supply &amp; Storage Costs incl. Balancing Costs</t>
  </si>
  <si>
    <t>Unit Cost</t>
  </si>
  <si>
    <t>Without Balancing Component</t>
  </si>
  <si>
    <t>Gas Supply Balance Costs</t>
  </si>
  <si>
    <t>JP Owned Balancing Costs (Balancing Charge Support, line19)</t>
  </si>
  <si>
    <t>Total Gas Supply &amp; Storage Costs excl. Balancing Costs</t>
  </si>
  <si>
    <t>Unit Cost (per therm)</t>
  </si>
  <si>
    <t>Proforma Test Year Without Gas</t>
  </si>
  <si>
    <t>Comm. &amp; Indus. (31)</t>
  </si>
  <si>
    <t>Large Volume (41)</t>
  </si>
  <si>
    <t>Interruptible (85)</t>
  </si>
  <si>
    <t>Limited Interruptible (86)</t>
  </si>
  <si>
    <t>Non-Exclusive Interruptible (87)</t>
  </si>
  <si>
    <t>(f)</t>
  </si>
  <si>
    <t>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</si>
</sst>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.0000_);_(&quot;$&quot;* \(#,##0.0000\);_(&quot;$&quot;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1">
    <xf numFmtId="164" fontId="0" fillId="0" borderId="0">
      <alignment horizontal="left" wrapText="1"/>
    </xf>
    <xf numFmtId="44" fontId="18" fillId="0" borderId="0" applyFont="0" applyFill="0" applyBorder="0" applyAlignment="0" applyProtection="0"/>
    <xf numFmtId="0" fontId="19" fillId="33" borderId="10" applyNumberFormat="0">
      <alignment horizontal="center" vertical="center" wrapText="1"/>
    </xf>
    <xf numFmtId="0" fontId="20" fillId="0" borderId="0"/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2" fillId="0" borderId="0"/>
    <xf numFmtId="0" fontId="22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18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2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18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0" fontId="22" fillId="0" borderId="0"/>
    <xf numFmtId="0" fontId="22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18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2" fillId="0" borderId="0"/>
    <xf numFmtId="0" fontId="22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2" fillId="0" borderId="0"/>
    <xf numFmtId="0" fontId="23" fillId="34" borderId="0" applyNumberFormat="0" applyBorder="0" applyAlignment="0" applyProtection="0"/>
    <xf numFmtId="0" fontId="1" fillId="10" borderId="0" applyNumberFormat="0" applyBorder="0" applyAlignment="0" applyProtection="0"/>
    <xf numFmtId="0" fontId="23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14" borderId="0" applyNumberFormat="0" applyBorder="0" applyAlignment="0" applyProtection="0"/>
    <xf numFmtId="0" fontId="23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1" fillId="18" borderId="0" applyNumberFormat="0" applyBorder="0" applyAlignment="0" applyProtection="0"/>
    <xf numFmtId="0" fontId="23" fillId="36" borderId="0" applyNumberFormat="0" applyBorder="0" applyAlignment="0" applyProtection="0"/>
    <xf numFmtId="0" fontId="1" fillId="36" borderId="0" applyNumberFormat="0" applyBorder="0" applyAlignment="0" applyProtection="0"/>
    <xf numFmtId="0" fontId="23" fillId="37" borderId="0" applyNumberFormat="0" applyBorder="0" applyAlignment="0" applyProtection="0"/>
    <xf numFmtId="0" fontId="1" fillId="22" borderId="0" applyNumberFormat="0" applyBorder="0" applyAlignment="0" applyProtection="0"/>
    <xf numFmtId="0" fontId="23" fillId="37" borderId="0" applyNumberFormat="0" applyBorder="0" applyAlignment="0" applyProtection="0"/>
    <xf numFmtId="0" fontId="1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26" borderId="0" applyNumberFormat="0" applyBorder="0" applyAlignment="0" applyProtection="0"/>
    <xf numFmtId="0" fontId="23" fillId="38" borderId="0" applyNumberFormat="0" applyBorder="0" applyAlignment="0" applyProtection="0"/>
    <xf numFmtId="0" fontId="1" fillId="26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40" borderId="0" applyNumberFormat="0" applyBorder="0" applyAlignment="0" applyProtection="0"/>
    <xf numFmtId="0" fontId="1" fillId="11" borderId="0" applyNumberFormat="0" applyBorder="0" applyAlignment="0" applyProtection="0"/>
    <xf numFmtId="0" fontId="23" fillId="40" borderId="0" applyNumberFormat="0" applyBorder="0" applyAlignment="0" applyProtection="0"/>
    <xf numFmtId="0" fontId="1" fillId="11" borderId="0" applyNumberFormat="0" applyBorder="0" applyAlignment="0" applyProtection="0"/>
    <xf numFmtId="0" fontId="23" fillId="41" borderId="0" applyNumberFormat="0" applyBorder="0" applyAlignment="0" applyProtection="0"/>
    <xf numFmtId="0" fontId="1" fillId="15" borderId="0" applyNumberFormat="0" applyBorder="0" applyAlignment="0" applyProtection="0"/>
    <xf numFmtId="0" fontId="23" fillId="41" borderId="0" applyNumberFormat="0" applyBorder="0" applyAlignment="0" applyProtection="0"/>
    <xf numFmtId="0" fontId="1" fillId="15" borderId="0" applyNumberFormat="0" applyBorder="0" applyAlignment="0" applyProtection="0"/>
    <xf numFmtId="0" fontId="23" fillId="42" borderId="0" applyNumberFormat="0" applyBorder="0" applyAlignment="0" applyProtection="0"/>
    <xf numFmtId="0" fontId="1" fillId="19" borderId="0" applyNumberFormat="0" applyBorder="0" applyAlignment="0" applyProtection="0"/>
    <xf numFmtId="0" fontId="23" fillId="42" borderId="0" applyNumberFormat="0" applyBorder="0" applyAlignment="0" applyProtection="0"/>
    <xf numFmtId="0" fontId="1" fillId="42" borderId="0" applyNumberFormat="0" applyBorder="0" applyAlignment="0" applyProtection="0"/>
    <xf numFmtId="0" fontId="23" fillId="37" borderId="0" applyNumberFormat="0" applyBorder="0" applyAlignment="0" applyProtection="0"/>
    <xf numFmtId="0" fontId="1" fillId="23" borderId="0" applyNumberFormat="0" applyBorder="0" applyAlignment="0" applyProtection="0"/>
    <xf numFmtId="0" fontId="23" fillId="37" borderId="0" applyNumberFormat="0" applyBorder="0" applyAlignment="0" applyProtection="0"/>
    <xf numFmtId="0" fontId="1" fillId="23" borderId="0" applyNumberFormat="0" applyBorder="0" applyAlignment="0" applyProtection="0"/>
    <xf numFmtId="0" fontId="23" fillId="40" borderId="0" applyNumberFormat="0" applyBorder="0" applyAlignment="0" applyProtection="0"/>
    <xf numFmtId="0" fontId="1" fillId="27" borderId="0" applyNumberFormat="0" applyBorder="0" applyAlignment="0" applyProtection="0"/>
    <xf numFmtId="0" fontId="23" fillId="40" borderId="0" applyNumberFormat="0" applyBorder="0" applyAlignment="0" applyProtection="0"/>
    <xf numFmtId="0" fontId="1" fillId="27" borderId="0" applyNumberFormat="0" applyBorder="0" applyAlignment="0" applyProtection="0"/>
    <xf numFmtId="0" fontId="23" fillId="43" borderId="0" applyNumberFormat="0" applyBorder="0" applyAlignment="0" applyProtection="0"/>
    <xf numFmtId="0" fontId="1" fillId="31" borderId="0" applyNumberFormat="0" applyBorder="0" applyAlignment="0" applyProtection="0"/>
    <xf numFmtId="0" fontId="23" fillId="43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0" fontId="24" fillId="0" borderId="0" applyFill="0" applyBorder="0" applyAlignment="0"/>
    <xf numFmtId="170" fontId="24" fillId="0" borderId="0" applyFill="0" applyBorder="0" applyAlignment="0"/>
    <xf numFmtId="170" fontId="24" fillId="0" borderId="0" applyFill="0" applyBorder="0" applyAlignment="0"/>
    <xf numFmtId="0" fontId="11" fillId="6" borderId="4" applyNumberFormat="0" applyAlignment="0" applyProtection="0"/>
    <xf numFmtId="0" fontId="25" fillId="46" borderId="11" applyNumberFormat="0" applyAlignment="0" applyProtection="0"/>
    <xf numFmtId="0" fontId="13" fillId="7" borderId="7" applyNumberFormat="0" applyAlignment="0" applyProtection="0"/>
    <xf numFmtId="41" fontId="20" fillId="47" borderId="0"/>
    <xf numFmtId="41" fontId="20" fillId="47" borderId="0"/>
    <xf numFmtId="41" fontId="20" fillId="47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8" fillId="0" borderId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2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71" fontId="35" fillId="0" borderId="0">
      <protection locked="0"/>
    </xf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29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29" fillId="0" borderId="0"/>
    <xf numFmtId="0" fontId="31" fillId="0" borderId="0"/>
    <xf numFmtId="0" fontId="32" fillId="0" borderId="0"/>
    <xf numFmtId="0" fontId="3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28" fillId="0" borderId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5" fontId="28" fillId="0" borderId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28" fillId="0" borderId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20" fillId="0" borderId="0"/>
    <xf numFmtId="175" fontId="20" fillId="0" borderId="0"/>
    <xf numFmtId="175" fontId="20" fillId="0" borderId="0"/>
    <xf numFmtId="175" fontId="20" fillId="0" borderId="0"/>
    <xf numFmtId="176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28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28" fillId="0" borderId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34" fillId="0" borderId="0" applyFont="0" applyFill="0" applyBorder="0" applyAlignment="0" applyProtection="0"/>
    <xf numFmtId="0" fontId="29" fillId="0" borderId="0"/>
    <xf numFmtId="0" fontId="6" fillId="2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0" fontId="39" fillId="0" borderId="12" applyNumberFormat="0" applyAlignment="0" applyProtection="0">
      <alignment horizontal="left"/>
    </xf>
    <xf numFmtId="0" fontId="39" fillId="0" borderId="12" applyNumberFormat="0" applyAlignment="0" applyProtection="0">
      <alignment horizontal="left"/>
    </xf>
    <xf numFmtId="0" fontId="39" fillId="0" borderId="12" applyNumberFormat="0" applyAlignment="0" applyProtection="0">
      <alignment horizontal="left"/>
    </xf>
    <xf numFmtId="0" fontId="39" fillId="0" borderId="13">
      <alignment horizontal="left"/>
    </xf>
    <xf numFmtId="0" fontId="39" fillId="0" borderId="13">
      <alignment horizontal="left"/>
    </xf>
    <xf numFmtId="0" fontId="39" fillId="0" borderId="13">
      <alignment horizontal="left"/>
    </xf>
    <xf numFmtId="0" fontId="3" fillId="0" borderId="1" applyNumberFormat="0" applyFill="0" applyAlignment="0" applyProtection="0"/>
    <xf numFmtId="0" fontId="40" fillId="0" borderId="14" applyNumberFormat="0" applyFill="0" applyAlignment="0" applyProtection="0"/>
    <xf numFmtId="0" fontId="4" fillId="0" borderId="2" applyNumberFormat="0" applyFill="0" applyAlignment="0" applyProtection="0"/>
    <xf numFmtId="0" fontId="41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2" fillId="0" borderId="0"/>
    <xf numFmtId="38" fontId="42" fillId="0" borderId="0"/>
    <xf numFmtId="38" fontId="42" fillId="0" borderId="0"/>
    <xf numFmtId="40" fontId="42" fillId="0" borderId="0"/>
    <xf numFmtId="40" fontId="42" fillId="0" borderId="0"/>
    <xf numFmtId="40" fontId="42" fillId="0" borderId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3" fillId="48" borderId="17">
      <alignment horizontal="left"/>
      <protection locked="0"/>
    </xf>
    <xf numFmtId="10" fontId="43" fillId="48" borderId="17">
      <alignment horizontal="right"/>
      <protection locked="0"/>
    </xf>
    <xf numFmtId="41" fontId="44" fillId="48" borderId="17">
      <alignment horizontal="left"/>
      <protection locked="0"/>
    </xf>
    <xf numFmtId="0" fontId="38" fillId="47" borderId="0"/>
    <xf numFmtId="0" fontId="38" fillId="47" borderId="0"/>
    <xf numFmtId="0" fontId="38" fillId="47" borderId="0"/>
    <xf numFmtId="3" fontId="45" fillId="0" borderId="0" applyFill="0" applyBorder="0" applyAlignment="0" applyProtection="0"/>
    <xf numFmtId="0" fontId="12" fillId="0" borderId="6" applyNumberFormat="0" applyFill="0" applyAlignment="0" applyProtection="0"/>
    <xf numFmtId="44" fontId="19" fillId="0" borderId="18" applyNumberFormat="0" applyFont="0" applyAlignment="0">
      <alignment horizontal="center"/>
    </xf>
    <xf numFmtId="44" fontId="19" fillId="0" borderId="18" applyNumberFormat="0" applyFont="0" applyAlignment="0">
      <alignment horizontal="center"/>
    </xf>
    <xf numFmtId="44" fontId="19" fillId="0" borderId="18" applyNumberFormat="0" applyFont="0" applyAlignment="0">
      <alignment horizontal="center"/>
    </xf>
    <xf numFmtId="44" fontId="19" fillId="0" borderId="18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46" fillId="0" borderId="0"/>
    <xf numFmtId="37" fontId="46" fillId="0" borderId="0"/>
    <xf numFmtId="37" fontId="46" fillId="0" borderId="0"/>
    <xf numFmtId="177" fontId="47" fillId="0" borderId="0"/>
    <xf numFmtId="178" fontId="20" fillId="0" borderId="0"/>
    <xf numFmtId="178" fontId="20" fillId="0" borderId="0"/>
    <xf numFmtId="178" fontId="20" fillId="0" borderId="0"/>
    <xf numFmtId="179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0" fontId="20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3" fillId="0" borderId="0"/>
    <xf numFmtId="0" fontId="26" fillId="0" borderId="0"/>
    <xf numFmtId="0" fontId="1" fillId="0" borderId="0"/>
    <xf numFmtId="0" fontId="27" fillId="0" borderId="0"/>
    <xf numFmtId="174" fontId="20" fillId="0" borderId="0">
      <alignment horizontal="left" wrapText="1"/>
    </xf>
    <xf numFmtId="0" fontId="1" fillId="0" borderId="0"/>
    <xf numFmtId="0" fontId="20" fillId="0" borderId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49" borderId="20" applyNumberFormat="0" applyFont="0" applyAlignment="0" applyProtection="0"/>
    <xf numFmtId="0" fontId="23" fillId="49" borderId="20" applyNumberFormat="0" applyFont="0" applyAlignment="0" applyProtection="0"/>
    <xf numFmtId="0" fontId="23" fillId="49" borderId="20" applyNumberFormat="0" applyFont="0" applyAlignment="0" applyProtection="0"/>
    <xf numFmtId="0" fontId="23" fillId="49" borderId="20" applyNumberFormat="0" applyFont="0" applyAlignment="0" applyProtection="0"/>
    <xf numFmtId="0" fontId="10" fillId="6" borderId="5" applyNumberFormat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0" fillId="50" borderId="17"/>
    <xf numFmtId="41" fontId="20" fillId="50" borderId="17"/>
    <xf numFmtId="41" fontId="20" fillId="50" borderId="17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21">
      <alignment horizontal="center"/>
    </xf>
    <xf numFmtId="0" fontId="49" fillId="0" borderId="21">
      <alignment horizontal="center"/>
    </xf>
    <xf numFmtId="0" fontId="49" fillId="0" borderId="21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31" fillId="0" borderId="0"/>
    <xf numFmtId="0" fontId="32" fillId="0" borderId="0"/>
    <xf numFmtId="0" fontId="32" fillId="0" borderId="0"/>
    <xf numFmtId="3" fontId="50" fillId="0" borderId="0" applyFill="0" applyBorder="0" applyAlignment="0" applyProtection="0"/>
    <xf numFmtId="0" fontId="51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42" fontId="20" fillId="33" borderId="0"/>
    <xf numFmtId="0" fontId="30" fillId="52" borderId="0"/>
    <xf numFmtId="0" fontId="53" fillId="52" borderId="22"/>
    <xf numFmtId="0" fontId="54" fillId="53" borderId="23"/>
    <xf numFmtId="0" fontId="55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56" fillId="48" borderId="13">
      <alignment vertical="center"/>
    </xf>
    <xf numFmtId="42" fontId="56" fillId="48" borderId="13">
      <alignment vertical="center"/>
    </xf>
    <xf numFmtId="42" fontId="20" fillId="33" borderId="25">
      <alignment vertical="center"/>
    </xf>
    <xf numFmtId="0" fontId="19" fillId="33" borderId="10" applyNumberFormat="0">
      <alignment horizontal="center" vertical="center" wrapText="1"/>
    </xf>
    <xf numFmtId="0" fontId="19" fillId="33" borderId="10" applyNumberFormat="0">
      <alignment horizontal="center" vertical="center" wrapText="1"/>
    </xf>
    <xf numFmtId="10" fontId="18" fillId="33" borderId="0"/>
    <xf numFmtId="10" fontId="20" fillId="33" borderId="0"/>
    <xf numFmtId="10" fontId="20" fillId="33" borderId="0"/>
    <xf numFmtId="181" fontId="18" fillId="33" borderId="0"/>
    <xf numFmtId="181" fontId="20" fillId="33" borderId="0"/>
    <xf numFmtId="181" fontId="20" fillId="33" borderId="0"/>
    <xf numFmtId="181" fontId="20" fillId="33" borderId="0"/>
    <xf numFmtId="181" fontId="20" fillId="33" borderId="0"/>
    <xf numFmtId="42" fontId="20" fillId="33" borderId="0"/>
    <xf numFmtId="182" fontId="42" fillId="0" borderId="0" applyBorder="0" applyAlignment="0"/>
    <xf numFmtId="42" fontId="20" fillId="33" borderId="26">
      <alignment horizontal="left"/>
    </xf>
    <xf numFmtId="42" fontId="20" fillId="33" borderId="26">
      <alignment horizontal="left"/>
    </xf>
    <xf numFmtId="42" fontId="57" fillId="33" borderId="26">
      <alignment horizontal="left"/>
    </xf>
    <xf numFmtId="42" fontId="57" fillId="33" borderId="26">
      <alignment horizontal="left"/>
    </xf>
    <xf numFmtId="42" fontId="20" fillId="33" borderId="26">
      <alignment horizontal="left"/>
    </xf>
    <xf numFmtId="181" fontId="57" fillId="33" borderId="26">
      <alignment horizontal="left"/>
    </xf>
    <xf numFmtId="182" fontId="42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183" fontId="20" fillId="0" borderId="0" applyFont="0" applyFill="0" applyAlignment="0">
      <alignment horizontal="right"/>
    </xf>
    <xf numFmtId="183" fontId="20" fillId="0" borderId="0" applyFont="0" applyFill="0" applyAlignment="0">
      <alignment horizontal="right"/>
    </xf>
    <xf numFmtId="4" fontId="58" fillId="48" borderId="27" applyNumberFormat="0" applyProtection="0">
      <alignment vertical="center"/>
    </xf>
    <xf numFmtId="4" fontId="59" fillId="48" borderId="27" applyNumberFormat="0" applyProtection="0">
      <alignment vertical="center"/>
    </xf>
    <xf numFmtId="4" fontId="58" fillId="48" borderId="27" applyNumberFormat="0" applyProtection="0">
      <alignment horizontal="left" vertical="center" indent="1"/>
    </xf>
    <xf numFmtId="4" fontId="58" fillId="48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4" fontId="58" fillId="55" borderId="27" applyNumberFormat="0" applyProtection="0">
      <alignment horizontal="right" vertical="center"/>
    </xf>
    <xf numFmtId="4" fontId="58" fillId="56" borderId="27" applyNumberFormat="0" applyProtection="0">
      <alignment horizontal="right" vertical="center"/>
    </xf>
    <xf numFmtId="4" fontId="58" fillId="57" borderId="27" applyNumberFormat="0" applyProtection="0">
      <alignment horizontal="right" vertical="center"/>
    </xf>
    <xf numFmtId="4" fontId="58" fillId="58" borderId="27" applyNumberFormat="0" applyProtection="0">
      <alignment horizontal="right" vertical="center"/>
    </xf>
    <xf numFmtId="4" fontId="58" fillId="59" borderId="27" applyNumberFormat="0" applyProtection="0">
      <alignment horizontal="right" vertical="center"/>
    </xf>
    <xf numFmtId="4" fontId="58" fillId="60" borderId="27" applyNumberFormat="0" applyProtection="0">
      <alignment horizontal="right" vertical="center"/>
    </xf>
    <xf numFmtId="4" fontId="58" fillId="61" borderId="27" applyNumberFormat="0" applyProtection="0">
      <alignment horizontal="right" vertical="center"/>
    </xf>
    <xf numFmtId="4" fontId="58" fillId="62" borderId="27" applyNumberFormat="0" applyProtection="0">
      <alignment horizontal="right" vertical="center"/>
    </xf>
    <xf numFmtId="4" fontId="58" fillId="63" borderId="27" applyNumberFormat="0" applyProtection="0">
      <alignment horizontal="right" vertical="center"/>
    </xf>
    <xf numFmtId="4" fontId="60" fillId="64" borderId="27" applyNumberFormat="0" applyProtection="0">
      <alignment horizontal="left" vertical="center" indent="1"/>
    </xf>
    <xf numFmtId="4" fontId="58" fillId="65" borderId="28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4" fontId="58" fillId="65" borderId="27" applyNumberFormat="0" applyProtection="0">
      <alignment horizontal="left" vertical="center" indent="1"/>
    </xf>
    <xf numFmtId="4" fontId="58" fillId="67" borderId="27" applyNumberFormat="0" applyProtection="0">
      <alignment horizontal="left" vertical="center" indent="1"/>
    </xf>
    <xf numFmtId="0" fontId="20" fillId="67" borderId="27" applyNumberFormat="0" applyProtection="0">
      <alignment horizontal="left" vertical="center" indent="1"/>
    </xf>
    <xf numFmtId="0" fontId="20" fillId="67" borderId="27" applyNumberFormat="0" applyProtection="0">
      <alignment horizontal="left" vertical="center" indent="1"/>
    </xf>
    <xf numFmtId="0" fontId="20" fillId="68" borderId="27" applyNumberFormat="0" applyProtection="0">
      <alignment horizontal="left" vertical="center" indent="1"/>
    </xf>
    <xf numFmtId="0" fontId="20" fillId="68" borderId="27" applyNumberFormat="0" applyProtection="0">
      <alignment horizontal="left" vertical="center" indent="1"/>
    </xf>
    <xf numFmtId="0" fontId="20" fillId="47" borderId="27" applyNumberFormat="0" applyProtection="0">
      <alignment horizontal="left" vertical="center" indent="1"/>
    </xf>
    <xf numFmtId="0" fontId="20" fillId="47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4" fontId="58" fillId="69" borderId="27" applyNumberFormat="0" applyProtection="0">
      <alignment vertical="center"/>
    </xf>
    <xf numFmtId="4" fontId="59" fillId="69" borderId="27" applyNumberFormat="0" applyProtection="0">
      <alignment vertical="center"/>
    </xf>
    <xf numFmtId="4" fontId="58" fillId="69" borderId="27" applyNumberFormat="0" applyProtection="0">
      <alignment horizontal="left" vertical="center" indent="1"/>
    </xf>
    <xf numFmtId="4" fontId="58" fillId="69" borderId="27" applyNumberFormat="0" applyProtection="0">
      <alignment horizontal="left" vertical="center" indent="1"/>
    </xf>
    <xf numFmtId="4" fontId="58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0" fontId="20" fillId="54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0" fontId="62" fillId="0" borderId="0"/>
    <xf numFmtId="4" fontId="63" fillId="65" borderId="27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8" fillId="70" borderId="0"/>
    <xf numFmtId="38" fontId="38" fillId="0" borderId="29"/>
    <xf numFmtId="38" fontId="38" fillId="0" borderId="29"/>
    <xf numFmtId="38" fontId="38" fillId="0" borderId="29"/>
    <xf numFmtId="38" fontId="38" fillId="0" borderId="29"/>
    <xf numFmtId="38" fontId="38" fillId="0" borderId="29"/>
    <xf numFmtId="38" fontId="42" fillId="0" borderId="26"/>
    <xf numFmtId="38" fontId="42" fillId="0" borderId="26"/>
    <xf numFmtId="38" fontId="42" fillId="0" borderId="26"/>
    <xf numFmtId="39" fontId="26" fillId="71" borderId="0"/>
    <xf numFmtId="164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40" fontId="64" fillId="0" borderId="0" applyBorder="0">
      <alignment horizontal="right"/>
    </xf>
    <xf numFmtId="41" fontId="56" fillId="33" borderId="0">
      <alignment horizontal="lef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30" fillId="0" borderId="0"/>
    <xf numFmtId="0" fontId="53" fillId="52" borderId="0"/>
    <xf numFmtId="184" fontId="65" fillId="33" borderId="0">
      <alignment horizontal="left" vertical="center"/>
    </xf>
    <xf numFmtId="184" fontId="66" fillId="0" borderId="0">
      <alignment horizontal="left" vertical="center"/>
    </xf>
    <xf numFmtId="184" fontId="66" fillId="0" borderId="0">
      <alignment horizontal="left" vertical="center"/>
    </xf>
    <xf numFmtId="0" fontId="19" fillId="33" borderId="0">
      <alignment horizontal="left" wrapText="1"/>
    </xf>
    <xf numFmtId="0" fontId="19" fillId="33" borderId="0">
      <alignment horizontal="left" wrapText="1"/>
    </xf>
    <xf numFmtId="0" fontId="19" fillId="33" borderId="0">
      <alignment horizontal="left" wrapText="1"/>
    </xf>
    <xf numFmtId="0" fontId="67" fillId="0" borderId="0">
      <alignment horizontal="left" vertical="center"/>
    </xf>
    <xf numFmtId="0" fontId="16" fillId="0" borderId="9" applyNumberFormat="0" applyFill="0" applyAlignment="0" applyProtection="0"/>
    <xf numFmtId="0" fontId="68" fillId="0" borderId="30" applyNumberFormat="0" applyFill="0" applyAlignment="0" applyProtection="0"/>
    <xf numFmtId="0" fontId="31" fillId="0" borderId="31"/>
    <xf numFmtId="0" fontId="32" fillId="0" borderId="31"/>
    <xf numFmtId="0" fontId="32" fillId="0" borderId="31"/>
    <xf numFmtId="0" fontId="14" fillId="0" borderId="0" applyNumberFormat="0" applyFill="0" applyBorder="0" applyAlignment="0" applyProtection="0"/>
  </cellStyleXfs>
  <cellXfs count="15">
    <xf numFmtId="164" fontId="0" fillId="0" borderId="0" xfId="0">
      <alignment horizontal="left" wrapText="1"/>
    </xf>
    <xf numFmtId="0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/>
    <xf numFmtId="41" fontId="0" fillId="0" borderId="10" xfId="0" applyNumberFormat="1" applyFill="1" applyBorder="1" applyAlignment="1">
      <alignment horizontal="center" wrapText="1"/>
    </xf>
    <xf numFmtId="0" fontId="0" fillId="0" borderId="10" xfId="0" applyNumberFormat="1" applyFill="1" applyBorder="1" applyAlignment="1">
      <alignment horizontal="center"/>
    </xf>
    <xf numFmtId="41" fontId="20" fillId="0" borderId="10" xfId="2" applyNumberFormat="1" applyFont="1" applyFill="1">
      <alignment horizontal="center" vertical="center" wrapText="1"/>
    </xf>
    <xf numFmtId="0" fontId="0" fillId="0" borderId="0" xfId="0" applyNumberFormat="1" applyFill="1" applyAlignment="1">
      <alignment horizontal="center"/>
    </xf>
    <xf numFmtId="42" fontId="0" fillId="0" borderId="0" xfId="0" applyNumberFormat="1" applyFill="1" applyAlignment="1"/>
    <xf numFmtId="41" fontId="0" fillId="0" borderId="0" xfId="0" applyNumberFormat="1" applyFill="1" applyAlignment="1"/>
    <xf numFmtId="165" fontId="0" fillId="0" borderId="0" xfId="1" applyNumberFormat="1" applyFont="1" applyFill="1"/>
    <xf numFmtId="166" fontId="0" fillId="0" borderId="0" xfId="1" applyNumberFormat="1" applyFont="1" applyFill="1"/>
    <xf numFmtId="165" fontId="0" fillId="0" borderId="0" xfId="0" applyNumberFormat="1" applyFill="1" applyAlignment="1"/>
    <xf numFmtId="0" fontId="21" fillId="0" borderId="0" xfId="0" applyNumberFormat="1" applyFont="1" applyFill="1" applyAlignment="1"/>
    <xf numFmtId="166" fontId="0" fillId="0" borderId="0" xfId="0" applyNumberFormat="1" applyFill="1" applyAlignment="1"/>
    <xf numFmtId="167" fontId="0" fillId="0" borderId="0" xfId="0" applyNumberFormat="1" applyFill="1" applyAlignment="1"/>
  </cellXfs>
  <cellStyles count="631">
    <cellStyle name="_x0013_" xfId="3"/>
    <cellStyle name="_09GRC Gas Transport For Review" xfId="4"/>
    <cellStyle name="_4.06E Pass Throughs" xfId="5"/>
    <cellStyle name="_4.06E Pass Throughs 2" xfId="6"/>
    <cellStyle name="_4.06E Pass Throughs 3" xfId="7"/>
    <cellStyle name="_4.06E Pass Throughs_04 07E Wild Horse Wind Expansion (C) (2)" xfId="8"/>
    <cellStyle name="_4.06E Pass Throughs_4 31 Regulatory Assets and Liabilities  7 06- Exhibit D" xfId="9"/>
    <cellStyle name="_4.06E Pass Throughs_4 32 Regulatory Assets and Liabilities  7 06- Exhibit D" xfId="10"/>
    <cellStyle name="_4.06E Pass Throughs_Book9" xfId="11"/>
    <cellStyle name="_4.13E Montana Energy Tax" xfId="12"/>
    <cellStyle name="_4.13E Montana Energy Tax 2" xfId="13"/>
    <cellStyle name="_4.13E Montana Energy Tax 3" xfId="14"/>
    <cellStyle name="_4.13E Montana Energy Tax_04 07E Wild Horse Wind Expansion (C) (2)" xfId="15"/>
    <cellStyle name="_4.13E Montana Energy Tax_4 31 Regulatory Assets and Liabilities  7 06- Exhibit D" xfId="16"/>
    <cellStyle name="_4.13E Montana Energy Tax_4 32 Regulatory Assets and Liabilities  7 06- Exhibit D" xfId="17"/>
    <cellStyle name="_4.13E Montana Energy Tax_Book9" xfId="18"/>
    <cellStyle name="_AURORA WIP" xfId="19"/>
    <cellStyle name="_Book1" xfId="20"/>
    <cellStyle name="_Book1 (2)" xfId="21"/>
    <cellStyle name="_Book1 (2) 2" xfId="22"/>
    <cellStyle name="_Book1 (2) 3" xfId="23"/>
    <cellStyle name="_Book1 (2)_04 07E Wild Horse Wind Expansion (C) (2)" xfId="24"/>
    <cellStyle name="_Book1 (2)_4 31 Regulatory Assets and Liabilities  7 06- Exhibit D" xfId="25"/>
    <cellStyle name="_Book1 (2)_4 32 Regulatory Assets and Liabilities  7 06- Exhibit D" xfId="26"/>
    <cellStyle name="_Book1 (2)_ACCOUNTS" xfId="27"/>
    <cellStyle name="_Book1 (2)_Book9" xfId="28"/>
    <cellStyle name="_Book1 (2)_Gas Rev Req Model (2010 GRC)" xfId="29"/>
    <cellStyle name="_Book1 2" xfId="30"/>
    <cellStyle name="_Book1 3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 2" xfId="36"/>
    <cellStyle name="_Book2 3" xfId="37"/>
    <cellStyle name="_Book2_04 07E Wild Horse Wind Expansion (C) (2)" xfId="38"/>
    <cellStyle name="_Book2_4 31 Regulatory Assets and Liabilities  7 06- Exhibit D" xfId="39"/>
    <cellStyle name="_Book2_4 32 Regulatory Assets and Liabilities  7 06- Exhibit D" xfId="40"/>
    <cellStyle name="_Book2_ACCOUNTS" xfId="41"/>
    <cellStyle name="_Book2_Book9" xfId="42"/>
    <cellStyle name="_Book2_Gas Rev Req Model (2010 GRC)" xfId="43"/>
    <cellStyle name="_Book3" xfId="44"/>
    <cellStyle name="_Book5" xfId="45"/>
    <cellStyle name="_Chelan Debt Forecast 12.19.05" xfId="46"/>
    <cellStyle name="_Chelan Debt Forecast 12.19.05 2" xfId="47"/>
    <cellStyle name="_Chelan Debt Forecast 12.19.05 3" xfId="48"/>
    <cellStyle name="_Chelan Debt Forecast 12.19.05_4 31 Regulatory Assets and Liabilities  7 06- Exhibit D" xfId="49"/>
    <cellStyle name="_Chelan Debt Forecast 12.19.05_4 32 Regulatory Assets and Liabilities  7 06- Exhibit D" xfId="50"/>
    <cellStyle name="_Chelan Debt Forecast 12.19.05_ACCOUNTS" xfId="51"/>
    <cellStyle name="_Chelan Debt Forecast 12.19.05_Book9" xfId="52"/>
    <cellStyle name="_Chelan Debt Forecast 12.19.05_Gas Rev Req Model (2010 GRC)" xfId="53"/>
    <cellStyle name="_Copy 11-9 Sumas Proforma - Current" xfId="54"/>
    <cellStyle name="_Costs not in AURORA 06GRC" xfId="55"/>
    <cellStyle name="_Costs not in AURORA 06GRC 2" xfId="56"/>
    <cellStyle name="_Costs not in AURORA 06GRC 3" xfId="57"/>
    <cellStyle name="_Costs not in AURORA 06GRC_04 07E Wild Horse Wind Expansion (C) (2)" xfId="58"/>
    <cellStyle name="_Costs not in AURORA 06GRC_4 31 Regulatory Assets and Liabilities  7 06- Exhibit D" xfId="59"/>
    <cellStyle name="_Costs not in AURORA 06GRC_4 32 Regulatory Assets and Liabilities  7 06- Exhibit D" xfId="60"/>
    <cellStyle name="_Costs not in AURORA 06GRC_ACCOUNTS" xfId="61"/>
    <cellStyle name="_Costs not in AURORA 06GRC_Book9" xfId="62"/>
    <cellStyle name="_Costs not in AURORA 06GRC_Gas Rev Req Model (2010 GRC)" xfId="63"/>
    <cellStyle name="_Costs not in AURORA 2006GRC 6.15.06" xfId="64"/>
    <cellStyle name="_Costs not in AURORA 2006GRC 6.15.06 2" xfId="65"/>
    <cellStyle name="_Costs not in AURORA 2006GRC 6.15.06 3" xfId="66"/>
    <cellStyle name="_Costs not in AURORA 2006GRC 6.15.06_04 07E Wild Horse Wind Expansion (C) (2)" xfId="67"/>
    <cellStyle name="_Costs not in AURORA 2006GRC 6.15.06_4 31 Regulatory Assets and Liabilities  7 06- Exhibit D" xfId="68"/>
    <cellStyle name="_Costs not in AURORA 2006GRC 6.15.06_4 32 Regulatory Assets and Liabilities  7 06- Exhibit D" xfId="69"/>
    <cellStyle name="_Costs not in AURORA 2006GRC 6.15.06_ACCOUNTS" xfId="70"/>
    <cellStyle name="_Costs not in AURORA 2006GRC 6.15.06_Book9" xfId="71"/>
    <cellStyle name="_Costs not in AURORA 2006GRC 6.15.06_Gas Rev Req Model (2010 GRC)" xfId="72"/>
    <cellStyle name="_Costs not in AURORA 2006GRC w gas price updated" xfId="73"/>
    <cellStyle name="_Costs not in AURORA 2007 Rate Case" xfId="74"/>
    <cellStyle name="_Costs not in AURORA 2007 Rate Case 2" xfId="75"/>
    <cellStyle name="_Costs not in AURORA 2007 Rate Case 3" xfId="76"/>
    <cellStyle name="_Costs not in AURORA 2007 Rate Case_4 31 Regulatory Assets and Liabilities  7 06- Exhibit D" xfId="77"/>
    <cellStyle name="_Costs not in AURORA 2007 Rate Case_4 32 Regulatory Assets and Liabilities  7 06- Exhibit D" xfId="78"/>
    <cellStyle name="_Costs not in AURORA 2007 Rate Case_Book9" xfId="79"/>
    <cellStyle name="_Costs not in KWI3000 '06Budget" xfId="80"/>
    <cellStyle name="_Costs not in KWI3000 '06Budget 2" xfId="81"/>
    <cellStyle name="_Costs not in KWI3000 '06Budget 3" xfId="82"/>
    <cellStyle name="_Costs not in KWI3000 '06Budget_4 31 Regulatory Assets and Liabilities  7 06- Exhibit D" xfId="83"/>
    <cellStyle name="_Costs not in KWI3000 '06Budget_4 32 Regulatory Assets and Liabilities  7 06- Exhibit D" xfId="84"/>
    <cellStyle name="_Costs not in KWI3000 '06Budget_ACCOUNTS" xfId="85"/>
    <cellStyle name="_Costs not in KWI3000 '06Budget_Book9" xfId="86"/>
    <cellStyle name="_Costs not in KWI3000 '06Budget_Gas Rev Req Model (2010 GRC)" xfId="87"/>
    <cellStyle name="_DEM-WP (C) Power Cost 2006GRC Order" xfId="88"/>
    <cellStyle name="_DEM-WP (C) Power Cost 2006GRC Order 2" xfId="89"/>
    <cellStyle name="_DEM-WP (C) Power Cost 2006GRC Order 3" xfId="90"/>
    <cellStyle name="_DEM-WP (C) Power Cost 2006GRC Order_04 07E Wild Horse Wind Expansion (C) (2)" xfId="91"/>
    <cellStyle name="_DEM-WP (C) Power Cost 2006GRC Order_4 31 Regulatory Assets and Liabilities  7 06- Exhibit D" xfId="92"/>
    <cellStyle name="_DEM-WP (C) Power Cost 2006GRC Order_4 32 Regulatory Assets and Liabilities  7 06- Exhibit D" xfId="93"/>
    <cellStyle name="_DEM-WP (C) Power Cost 2006GRC Order_Book9" xfId="94"/>
    <cellStyle name="_DEM-WP Revised (HC) Wild Horse 2006GRC" xfId="95"/>
    <cellStyle name="_DEM-WP Revised (HC) Wild Horse 2006GRC_Electric Rev Req Model (2009 GRC) Rebuttal" xfId="96"/>
    <cellStyle name="_DEM-WP(C) Colstrip FOR" xfId="97"/>
    <cellStyle name="_DEM-WP(C) Costs not in AURORA 2006GRC" xfId="98"/>
    <cellStyle name="_DEM-WP(C) Costs not in AURORA 2006GRC 2" xfId="99"/>
    <cellStyle name="_DEM-WP(C) Costs not in AURORA 2006GRC 3" xfId="100"/>
    <cellStyle name="_DEM-WP(C) Costs not in AURORA 2006GRC_4 31 Regulatory Assets and Liabilities  7 06- Exhibit D" xfId="101"/>
    <cellStyle name="_DEM-WP(C) Costs not in AURORA 2006GRC_4 32 Regulatory Assets and Liabilities  7 06- Exhibit D" xfId="102"/>
    <cellStyle name="_DEM-WP(C) Costs not in AURORA 2006GRC_Book9" xfId="103"/>
    <cellStyle name="_DEM-WP(C) Costs not in AURORA 2007GRC" xfId="104"/>
    <cellStyle name="_DEM-WP(C) Costs not in AURORA 2007GRC_Electric Rev Req Model (2009 GRC) Rebuttal" xfId="105"/>
    <cellStyle name="_DEM-WP(C) Costs not in AURORA 2007PCORC-5.07Update" xfId="106"/>
    <cellStyle name="_DEM-WP(C) Costs not in AURORA 2007PCORC-5.07Update_DEM-WP(C) Production O&amp;M 2009GRC Rebuttal" xfId="107"/>
    <cellStyle name="_DEM-WP(C) Costs not in AURORA 2007PCORC-5.07Update_Electric Rev Req Model (2009 GRC) Rebuttal" xfId="108"/>
    <cellStyle name="_DEM-WP(C) Prod O&amp;M 2007GRC" xfId="109"/>
    <cellStyle name="_DEM-WP(C) Rate Year Sumas by Month Update Corrected" xfId="110"/>
    <cellStyle name="_DEM-WP(C) Sumas Proforma 11.5.07" xfId="111"/>
    <cellStyle name="_DEM-WP(C) Westside Hydro Data_051007" xfId="112"/>
    <cellStyle name="_DEM-WP(C) Westside Hydro Data_051007_Electric Rev Req Model (2009 GRC) Rebuttal" xfId="113"/>
    <cellStyle name="_Fixed Gas Transport 1 19 09" xfId="114"/>
    <cellStyle name="_Fuel Prices 4-14" xfId="115"/>
    <cellStyle name="_Fuel Prices 4-14 2" xfId="116"/>
    <cellStyle name="_Fuel Prices 4-14 3" xfId="117"/>
    <cellStyle name="_Fuel Prices 4-14_04 07E Wild Horse Wind Expansion (C) (2)" xfId="118"/>
    <cellStyle name="_Fuel Prices 4-14_4 31 Regulatory Assets and Liabilities  7 06- Exhibit D" xfId="119"/>
    <cellStyle name="_Fuel Prices 4-14_4 32 Regulatory Assets and Liabilities  7 06- Exhibit D" xfId="120"/>
    <cellStyle name="_Fuel Prices 4-14_Book9" xfId="121"/>
    <cellStyle name="_Gas Transportation Charges_2009GRC_120308" xfId="122"/>
    <cellStyle name="_NIM 06 Base Case Current Trends" xfId="123"/>
    <cellStyle name="_Portfolio SPlan Base Case.xls Chart 1" xfId="124"/>
    <cellStyle name="_Portfolio SPlan Base Case.xls Chart 2" xfId="125"/>
    <cellStyle name="_Portfolio SPlan Base Case.xls Chart 3" xfId="126"/>
    <cellStyle name="_Power Cost Value Copy 11.30.05 gas 1.09.06 AURORA at 1.10.06" xfId="127"/>
    <cellStyle name="_Power Cost Value Copy 11.30.05 gas 1.09.06 AURORA at 1.10.06 2" xfId="128"/>
    <cellStyle name="_Power Cost Value Copy 11.30.05 gas 1.09.06 AURORA at 1.10.06 3" xfId="129"/>
    <cellStyle name="_Power Cost Value Copy 11.30.05 gas 1.09.06 AURORA at 1.10.06_04 07E Wild Horse Wind Expansion (C) (2)" xfId="130"/>
    <cellStyle name="_Power Cost Value Copy 11.30.05 gas 1.09.06 AURORA at 1.10.06_4 31 Regulatory Assets and Liabilities  7 06- Exhibit D" xfId="131"/>
    <cellStyle name="_Power Cost Value Copy 11.30.05 gas 1.09.06 AURORA at 1.10.06_4 32 Regulatory Assets and Liabilities  7 06- Exhibit D" xfId="132"/>
    <cellStyle name="_Power Cost Value Copy 11.30.05 gas 1.09.06 AURORA at 1.10.06_ACCOUNTS" xfId="133"/>
    <cellStyle name="_Power Cost Value Copy 11.30.05 gas 1.09.06 AURORA at 1.10.06_Book9" xfId="134"/>
    <cellStyle name="_Power Cost Value Copy 11.30.05 gas 1.09.06 AURORA at 1.10.06_Gas Rev Req Model (2010 GRC)" xfId="135"/>
    <cellStyle name="_Pro Forma Rev 07 GRC" xfId="136"/>
    <cellStyle name="_Recon to Darrin's 5.11.05 proforma" xfId="137"/>
    <cellStyle name="_Recon to Darrin's 5.11.05 proforma 2" xfId="138"/>
    <cellStyle name="_Recon to Darrin's 5.11.05 proforma 3" xfId="139"/>
    <cellStyle name="_Recon to Darrin's 5.11.05 proforma_4 31 Regulatory Assets and Liabilities  7 06- Exhibit D" xfId="140"/>
    <cellStyle name="_Recon to Darrin's 5.11.05 proforma_4 32 Regulatory Assets and Liabilities  7 06- Exhibit D" xfId="141"/>
    <cellStyle name="_Recon to Darrin's 5.11.05 proforma_ACCOUNTS" xfId="142"/>
    <cellStyle name="_Recon to Darrin's 5.11.05 proforma_Book9" xfId="143"/>
    <cellStyle name="_Recon to Darrin's 5.11.05 proforma_Gas Rev Req Model (2010 GRC)" xfId="144"/>
    <cellStyle name="_Revenue" xfId="145"/>
    <cellStyle name="_Revenue_Data" xfId="146"/>
    <cellStyle name="_Revenue_Data_1" xfId="147"/>
    <cellStyle name="_Revenue_Data_Pro Forma Rev 09 GRC" xfId="148"/>
    <cellStyle name="_Revenue_Mins" xfId="149"/>
    <cellStyle name="_Revenue_Pro Forma Rev 07 GRC" xfId="150"/>
    <cellStyle name="_Revenue_Pro Forma Rev 08 GRC" xfId="151"/>
    <cellStyle name="_Revenue_Pro Forma Rev 09 GRC" xfId="152"/>
    <cellStyle name="_Revenue_Sheet2" xfId="153"/>
    <cellStyle name="_Revenue_Therms Data" xfId="154"/>
    <cellStyle name="_Revenue_Therms Data Rerun" xfId="155"/>
    <cellStyle name="_Sumas Proforma - 11-09-07" xfId="156"/>
    <cellStyle name="_Sumas Property Taxes v1" xfId="157"/>
    <cellStyle name="_Tenaska Comparison" xfId="158"/>
    <cellStyle name="_Tenaska Comparison 2" xfId="159"/>
    <cellStyle name="_Tenaska Comparison 3" xfId="160"/>
    <cellStyle name="_Tenaska Comparison_4 31 Regulatory Assets and Liabilities  7 06- Exhibit D" xfId="161"/>
    <cellStyle name="_Tenaska Comparison_4 32 Regulatory Assets and Liabilities  7 06- Exhibit D" xfId="162"/>
    <cellStyle name="_Tenaska Comparison_Book9" xfId="163"/>
    <cellStyle name="_Therms Data" xfId="164"/>
    <cellStyle name="_Therms Data_Pro Forma Rev 09 GRC" xfId="165"/>
    <cellStyle name="_Value Copy 11 30 05 gas 12 09 05 AURORA at 12 14 05" xfId="166"/>
    <cellStyle name="_Value Copy 11 30 05 gas 12 09 05 AURORA at 12 14 05 2" xfId="167"/>
    <cellStyle name="_Value Copy 11 30 05 gas 12 09 05 AURORA at 12 14 05 3" xfId="168"/>
    <cellStyle name="_Value Copy 11 30 05 gas 12 09 05 AURORA at 12 14 05_04 07E Wild Horse Wind Expansion (C) (2)" xfId="169"/>
    <cellStyle name="_Value Copy 11 30 05 gas 12 09 05 AURORA at 12 14 05_4 31 Regulatory Assets and Liabilities  7 06- Exhibit D" xfId="170"/>
    <cellStyle name="_Value Copy 11 30 05 gas 12 09 05 AURORA at 12 14 05_4 32 Regulatory Assets and Liabilities  7 06- Exhibit D" xfId="171"/>
    <cellStyle name="_Value Copy 11 30 05 gas 12 09 05 AURORA at 12 14 05_ACCOUNTS" xfId="172"/>
    <cellStyle name="_Value Copy 11 30 05 gas 12 09 05 AURORA at 12 14 05_Book9" xfId="173"/>
    <cellStyle name="_Value Copy 11 30 05 gas 12 09 05 AURORA at 12 14 05_Gas Rev Req Model (2010 GRC)" xfId="174"/>
    <cellStyle name="_VC 6.15.06 update on 06GRC power costs.xls Chart 1" xfId="175"/>
    <cellStyle name="_VC 6.15.06 update on 06GRC power costs.xls Chart 1 2" xfId="176"/>
    <cellStyle name="_VC 6.15.06 update on 06GRC power costs.xls Chart 1 3" xfId="177"/>
    <cellStyle name="_VC 6.15.06 update on 06GRC power costs.xls Chart 1_04 07E Wild Horse Wind Expansion (C) (2)" xfId="178"/>
    <cellStyle name="_VC 6.15.06 update on 06GRC power costs.xls Chart 1_4 31 Regulatory Assets and Liabilities  7 06- Exhibit D" xfId="179"/>
    <cellStyle name="_VC 6.15.06 update on 06GRC power costs.xls Chart 1_4 32 Regulatory Assets and Liabilities  7 06- Exhibit D" xfId="180"/>
    <cellStyle name="_VC 6.15.06 update on 06GRC power costs.xls Chart 1_ACCOUNTS" xfId="181"/>
    <cellStyle name="_VC 6.15.06 update on 06GRC power costs.xls Chart 1_Book9" xfId="182"/>
    <cellStyle name="_VC 6.15.06 update on 06GRC power costs.xls Chart 1_Gas Rev Req Model (2010 GRC)" xfId="183"/>
    <cellStyle name="_VC 6.15.06 update on 06GRC power costs.xls Chart 2" xfId="184"/>
    <cellStyle name="_VC 6.15.06 update on 06GRC power costs.xls Chart 2 2" xfId="185"/>
    <cellStyle name="_VC 6.15.06 update on 06GRC power costs.xls Chart 2 3" xfId="186"/>
    <cellStyle name="_VC 6.15.06 update on 06GRC power costs.xls Chart 2_04 07E Wild Horse Wind Expansion (C) (2)" xfId="187"/>
    <cellStyle name="_VC 6.15.06 update on 06GRC power costs.xls Chart 2_4 31 Regulatory Assets and Liabilities  7 06- Exhibit D" xfId="188"/>
    <cellStyle name="_VC 6.15.06 update on 06GRC power costs.xls Chart 2_4 32 Regulatory Assets and Liabilities  7 06- Exhibit D" xfId="189"/>
    <cellStyle name="_VC 6.15.06 update on 06GRC power costs.xls Chart 2_ACCOUNTS" xfId="190"/>
    <cellStyle name="_VC 6.15.06 update on 06GRC power costs.xls Chart 2_Book9" xfId="191"/>
    <cellStyle name="_VC 6.15.06 update on 06GRC power costs.xls Chart 2_Gas Rev Req Model (2010 GRC)" xfId="192"/>
    <cellStyle name="_VC 6.15.06 update on 06GRC power costs.xls Chart 3" xfId="193"/>
    <cellStyle name="_VC 6.15.06 update on 06GRC power costs.xls Chart 3 2" xfId="194"/>
    <cellStyle name="_VC 6.15.06 update on 06GRC power costs.xls Chart 3 3" xfId="195"/>
    <cellStyle name="_VC 6.15.06 update on 06GRC power costs.xls Chart 3_04 07E Wild Horse Wind Expansion (C) (2)" xfId="196"/>
    <cellStyle name="_VC 6.15.06 update on 06GRC power costs.xls Chart 3_4 31 Regulatory Assets and Liabilities  7 06- Exhibit D" xfId="197"/>
    <cellStyle name="_VC 6.15.06 update on 06GRC power costs.xls Chart 3_4 32 Regulatory Assets and Liabilities  7 06- Exhibit D" xfId="198"/>
    <cellStyle name="_VC 6.15.06 update on 06GRC power costs.xls Chart 3_ACCOUNTS" xfId="199"/>
    <cellStyle name="_VC 6.15.06 update on 06GRC power costs.xls Chart 3_Book9" xfId="200"/>
    <cellStyle name="_VC 6.15.06 update on 06GRC power costs.xls Chart 3_Gas Rev Req Model (2010 GRC)" xfId="201"/>
    <cellStyle name="0,0_x000d__x000a_NA_x000d__x000a_" xfId="202"/>
    <cellStyle name="20% - Accent1 2" xfId="203"/>
    <cellStyle name="20% - Accent1 2 2" xfId="204"/>
    <cellStyle name="20% - Accent1 3" xfId="205"/>
    <cellStyle name="20% - Accent1 4" xfId="206"/>
    <cellStyle name="20% - Accent2 2" xfId="207"/>
    <cellStyle name="20% - Accent2 2 2" xfId="208"/>
    <cellStyle name="20% - Accent2 3" xfId="209"/>
    <cellStyle name="20% - Accent2 4" xfId="210"/>
    <cellStyle name="20% - Accent3 2" xfId="211"/>
    <cellStyle name="20% - Accent3 2 2" xfId="212"/>
    <cellStyle name="20% - Accent3 3" xfId="213"/>
    <cellStyle name="20% - Accent3 4" xfId="214"/>
    <cellStyle name="20% - Accent4 2" xfId="215"/>
    <cellStyle name="20% - Accent4 2 2" xfId="216"/>
    <cellStyle name="20% - Accent4 3" xfId="217"/>
    <cellStyle name="20% - Accent4 4" xfId="218"/>
    <cellStyle name="20% - Accent5 2" xfId="219"/>
    <cellStyle name="20% - Accent5 2 2" xfId="220"/>
    <cellStyle name="20% - Accent5 3" xfId="221"/>
    <cellStyle name="20% - Accent5 4" xfId="222"/>
    <cellStyle name="20% - Accent6 2" xfId="223"/>
    <cellStyle name="20% - Accent6 2 2" xfId="224"/>
    <cellStyle name="20% - Accent6 3" xfId="225"/>
    <cellStyle name="20% - Accent6 4" xfId="226"/>
    <cellStyle name="40% - Accent1 2" xfId="227"/>
    <cellStyle name="40% - Accent1 2 2" xfId="228"/>
    <cellStyle name="40% - Accent1 3" xfId="229"/>
    <cellStyle name="40% - Accent1 4" xfId="230"/>
    <cellStyle name="40% - Accent2 2" xfId="231"/>
    <cellStyle name="40% - Accent2 2 2" xfId="232"/>
    <cellStyle name="40% - Accent2 3" xfId="233"/>
    <cellStyle name="40% - Accent2 4" xfId="234"/>
    <cellStyle name="40% - Accent3 2" xfId="235"/>
    <cellStyle name="40% - Accent3 2 2" xfId="236"/>
    <cellStyle name="40% - Accent3 3" xfId="237"/>
    <cellStyle name="40% - Accent3 4" xfId="238"/>
    <cellStyle name="40% - Accent4 2" xfId="239"/>
    <cellStyle name="40% - Accent4 2 2" xfId="240"/>
    <cellStyle name="40% - Accent4 3" xfId="241"/>
    <cellStyle name="40% - Accent4 4" xfId="242"/>
    <cellStyle name="40% - Accent5 2" xfId="243"/>
    <cellStyle name="40% - Accent5 2 2" xfId="244"/>
    <cellStyle name="40% - Accent5 3" xfId="245"/>
    <cellStyle name="40% - Accent5 4" xfId="246"/>
    <cellStyle name="40% - Accent6 2" xfId="247"/>
    <cellStyle name="40% - Accent6 2 2" xfId="248"/>
    <cellStyle name="40% - Accent6 3" xfId="249"/>
    <cellStyle name="40% - Accent6 4" xfId="250"/>
    <cellStyle name="60% - Accent1 2" xfId="251"/>
    <cellStyle name="60% - Accent2 2" xfId="252"/>
    <cellStyle name="60% - Accent3 2" xfId="253"/>
    <cellStyle name="60% - Accent3 2 2" xfId="254"/>
    <cellStyle name="60% - Accent4 2" xfId="255"/>
    <cellStyle name="60% - Accent4 2 2" xfId="256"/>
    <cellStyle name="60% - Accent5 2" xfId="257"/>
    <cellStyle name="60% - Accent6 2" xfId="258"/>
    <cellStyle name="60% - Accent6 2 2" xfId="259"/>
    <cellStyle name="Accent1 2" xfId="260"/>
    <cellStyle name="Accent2 2" xfId="261"/>
    <cellStyle name="Accent3 2" xfId="262"/>
    <cellStyle name="Accent4 2" xfId="263"/>
    <cellStyle name="Accent5 2" xfId="264"/>
    <cellStyle name="Accent6 2" xfId="265"/>
    <cellStyle name="Bad 2" xfId="266"/>
    <cellStyle name="Calc Currency (0)" xfId="267"/>
    <cellStyle name="Calc Currency (0) 2" xfId="268"/>
    <cellStyle name="Calc Currency (0) 3" xfId="269"/>
    <cellStyle name="Calculation 2" xfId="270"/>
    <cellStyle name="Calculation 3" xfId="271"/>
    <cellStyle name="Check Cell 2" xfId="272"/>
    <cellStyle name="CheckCell" xfId="273"/>
    <cellStyle name="CheckCell 2" xfId="274"/>
    <cellStyle name="CheckCell_Electric Rev Req Model (2009 GRC) Rebuttal" xfId="275"/>
    <cellStyle name="Comma 10" xfId="276"/>
    <cellStyle name="Comma 11" xfId="277"/>
    <cellStyle name="Comma 12" xfId="278"/>
    <cellStyle name="Comma 13" xfId="279"/>
    <cellStyle name="Comma 2" xfId="280"/>
    <cellStyle name="Comma 2 2" xfId="281"/>
    <cellStyle name="Comma 2 3" xfId="282"/>
    <cellStyle name="Comma 2 4" xfId="283"/>
    <cellStyle name="Comma 3" xfId="284"/>
    <cellStyle name="Comma 3 2" xfId="285"/>
    <cellStyle name="Comma 4" xfId="286"/>
    <cellStyle name="Comma 4 2" xfId="287"/>
    <cellStyle name="Comma 5" xfId="288"/>
    <cellStyle name="Comma 6" xfId="289"/>
    <cellStyle name="Comma 7" xfId="290"/>
    <cellStyle name="Comma 8" xfId="291"/>
    <cellStyle name="Comma 8 2" xfId="292"/>
    <cellStyle name="Comma 9" xfId="293"/>
    <cellStyle name="Comma0" xfId="294"/>
    <cellStyle name="Comma0 - Style2" xfId="295"/>
    <cellStyle name="Comma0 - Style4" xfId="296"/>
    <cellStyle name="Comma0 - Style4 2" xfId="297"/>
    <cellStyle name="Comma0 - Style4 3" xfId="298"/>
    <cellStyle name="Comma0 - Style5" xfId="299"/>
    <cellStyle name="Comma0 - Style5 2" xfId="300"/>
    <cellStyle name="Comma0 - Style5_ACCOUNTS" xfId="301"/>
    <cellStyle name="Comma0 2" xfId="302"/>
    <cellStyle name="Comma0 3" xfId="303"/>
    <cellStyle name="Comma0 4" xfId="304"/>
    <cellStyle name="Comma0 5" xfId="305"/>
    <cellStyle name="Comma0 6" xfId="306"/>
    <cellStyle name="Comma0 7" xfId="307"/>
    <cellStyle name="Comma0 8" xfId="308"/>
    <cellStyle name="Comma0_00COS Ind Allocators" xfId="309"/>
    <cellStyle name="Comma1 - Style1" xfId="310"/>
    <cellStyle name="Comma1 - Style1 2" xfId="311"/>
    <cellStyle name="Comma1 - Style1 3" xfId="312"/>
    <cellStyle name="Comma1 - Style1 4" xfId="313"/>
    <cellStyle name="Comma1 - Style1_ACCOUNTS" xfId="314"/>
    <cellStyle name="Copied" xfId="315"/>
    <cellStyle name="Copied 2" xfId="316"/>
    <cellStyle name="Copied 3" xfId="317"/>
    <cellStyle name="COST1" xfId="318"/>
    <cellStyle name="COST1 2" xfId="319"/>
    <cellStyle name="COST1 3" xfId="320"/>
    <cellStyle name="Curren - Style1" xfId="321"/>
    <cellStyle name="Curren - Style2" xfId="322"/>
    <cellStyle name="Curren - Style2 2" xfId="323"/>
    <cellStyle name="Curren - Style2 3" xfId="324"/>
    <cellStyle name="Curren - Style2 4" xfId="325"/>
    <cellStyle name="Curren - Style2_ACCOUNTS" xfId="326"/>
    <cellStyle name="Curren - Style5" xfId="327"/>
    <cellStyle name="Curren - Style6" xfId="328"/>
    <cellStyle name="Curren - Style6 2" xfId="329"/>
    <cellStyle name="Curren - Style6_ACCOUNTS" xfId="330"/>
    <cellStyle name="Currency" xfId="1" builtinId="4"/>
    <cellStyle name="Currency 10" xfId="331"/>
    <cellStyle name="Currency 11" xfId="332"/>
    <cellStyle name="Currency 2" xfId="333"/>
    <cellStyle name="Currency 2 2" xfId="334"/>
    <cellStyle name="Currency 2 3" xfId="335"/>
    <cellStyle name="Currency 2 4" xfId="336"/>
    <cellStyle name="Currency 3" xfId="337"/>
    <cellStyle name="Currency 3 2" xfId="338"/>
    <cellStyle name="Currency 4" xfId="339"/>
    <cellStyle name="Currency 5" xfId="340"/>
    <cellStyle name="Currency 6" xfId="341"/>
    <cellStyle name="Currency 7" xfId="342"/>
    <cellStyle name="Currency 8" xfId="343"/>
    <cellStyle name="Currency 9" xfId="344"/>
    <cellStyle name="Currency0" xfId="345"/>
    <cellStyle name="Currency0 2" xfId="346"/>
    <cellStyle name="Currency0 3" xfId="347"/>
    <cellStyle name="Currency0 4" xfId="348"/>
    <cellStyle name="Currency0 5" xfId="349"/>
    <cellStyle name="Currency0 6" xfId="350"/>
    <cellStyle name="Currency0_ACCOUNTS" xfId="351"/>
    <cellStyle name="Date" xfId="352"/>
    <cellStyle name="Date 2" xfId="353"/>
    <cellStyle name="Date 3" xfId="354"/>
    <cellStyle name="Date 4" xfId="355"/>
    <cellStyle name="Date 5" xfId="356"/>
    <cellStyle name="Date 6" xfId="357"/>
    <cellStyle name="Date 7" xfId="358"/>
    <cellStyle name="Date_ACCOUNTS" xfId="359"/>
    <cellStyle name="Entered" xfId="360"/>
    <cellStyle name="Entered 2" xfId="361"/>
    <cellStyle name="Entered 3" xfId="362"/>
    <cellStyle name="Entered 4" xfId="363"/>
    <cellStyle name="Euro" xfId="364"/>
    <cellStyle name="Explanatory Text 2" xfId="365"/>
    <cellStyle name="Fixed" xfId="366"/>
    <cellStyle name="Fixed 2" xfId="367"/>
    <cellStyle name="Fixed 3" xfId="368"/>
    <cellStyle name="Fixed 4" xfId="369"/>
    <cellStyle name="Fixed 5" xfId="370"/>
    <cellStyle name="Fixed 6" xfId="371"/>
    <cellStyle name="Fixed_ACCOUNTS" xfId="372"/>
    <cellStyle name="Fixed3 - Style3" xfId="373"/>
    <cellStyle name="Good 2" xfId="374"/>
    <cellStyle name="Grey" xfId="375"/>
    <cellStyle name="Grey 2" xfId="376"/>
    <cellStyle name="Grey 3" xfId="377"/>
    <cellStyle name="Grey 4" xfId="378"/>
    <cellStyle name="Grey_Gas Rev Req Model (2010 GRC)" xfId="379"/>
    <cellStyle name="Header1" xfId="380"/>
    <cellStyle name="Header1 2" xfId="381"/>
    <cellStyle name="Header1 3" xfId="382"/>
    <cellStyle name="Header2" xfId="383"/>
    <cellStyle name="Header2 2" xfId="384"/>
    <cellStyle name="Header2 3" xfId="385"/>
    <cellStyle name="Heading 1 2" xfId="386"/>
    <cellStyle name="Heading 1 3" xfId="387"/>
    <cellStyle name="Heading 2 2" xfId="388"/>
    <cellStyle name="Heading 2 3" xfId="389"/>
    <cellStyle name="Heading 3 2 2" xfId="390"/>
    <cellStyle name="Heading 4 2 2" xfId="391"/>
    <cellStyle name="Heading1" xfId="392"/>
    <cellStyle name="Heading1 2" xfId="393"/>
    <cellStyle name="Heading1 3" xfId="394"/>
    <cellStyle name="Heading2" xfId="395"/>
    <cellStyle name="Heading2 2" xfId="396"/>
    <cellStyle name="Heading2 3" xfId="397"/>
    <cellStyle name="Input [yellow]" xfId="398"/>
    <cellStyle name="Input [yellow] 2" xfId="399"/>
    <cellStyle name="Input [yellow] 3" xfId="400"/>
    <cellStyle name="Input [yellow] 4" xfId="401"/>
    <cellStyle name="Input [yellow]_Gas Rev Req Model (2010 GRC)" xfId="402"/>
    <cellStyle name="Input 2" xfId="403"/>
    <cellStyle name="Input 3" xfId="404"/>
    <cellStyle name="Input Cells" xfId="405"/>
    <cellStyle name="Input Cells Percent" xfId="406"/>
    <cellStyle name="Input Cells_ACCOUNTALLOC" xfId="407"/>
    <cellStyle name="Lines" xfId="408"/>
    <cellStyle name="Lines 2" xfId="409"/>
    <cellStyle name="Lines_Electric Rev Req Model (2009 GRC) Rebuttal" xfId="410"/>
    <cellStyle name="LINKED" xfId="411"/>
    <cellStyle name="Linked Cell 2" xfId="412"/>
    <cellStyle name="modified border" xfId="413"/>
    <cellStyle name="modified border 2" xfId="414"/>
    <cellStyle name="modified border 3" xfId="415"/>
    <cellStyle name="modified border 4" xfId="416"/>
    <cellStyle name="modified border1" xfId="417"/>
    <cellStyle name="modified border1 2" xfId="418"/>
    <cellStyle name="modified border1 3" xfId="419"/>
    <cellStyle name="modified border1 4" xfId="420"/>
    <cellStyle name="Neutral 2" xfId="421"/>
    <cellStyle name="no dec" xfId="422"/>
    <cellStyle name="no dec 2" xfId="423"/>
    <cellStyle name="no dec 3" xfId="424"/>
    <cellStyle name="Normal" xfId="0" builtinId="0"/>
    <cellStyle name="Normal - Style1" xfId="425"/>
    <cellStyle name="Normal - Style1 2" xfId="426"/>
    <cellStyle name="Normal - Style1 3" xfId="427"/>
    <cellStyle name="Normal - Style1 4" xfId="428"/>
    <cellStyle name="Normal - Style1 5" xfId="429"/>
    <cellStyle name="Normal - Style1 6" xfId="430"/>
    <cellStyle name="Normal - Style1 7" xfId="431"/>
    <cellStyle name="Normal - Style1 8" xfId="432"/>
    <cellStyle name="Normal - Style1_Book2" xfId="433"/>
    <cellStyle name="Normal 10" xfId="434"/>
    <cellStyle name="Normal 10 2" xfId="435"/>
    <cellStyle name="Normal 11" xfId="436"/>
    <cellStyle name="Normal 12" xfId="437"/>
    <cellStyle name="Normal 13" xfId="438"/>
    <cellStyle name="Normal 14" xfId="439"/>
    <cellStyle name="Normal 2" xfId="440"/>
    <cellStyle name="Normal 2 2" xfId="441"/>
    <cellStyle name="Normal 2 2 2" xfId="442"/>
    <cellStyle name="Normal 2 2 3" xfId="443"/>
    <cellStyle name="Normal 2 2_ACCOUNTS" xfId="444"/>
    <cellStyle name="Normal 2 3" xfId="445"/>
    <cellStyle name="Normal 2 4" xfId="446"/>
    <cellStyle name="Normal 2 5" xfId="447"/>
    <cellStyle name="Normal 2 6" xfId="448"/>
    <cellStyle name="Normal 2_ACCOUNTS" xfId="449"/>
    <cellStyle name="Normal 3" xfId="450"/>
    <cellStyle name="Normal 3 2" xfId="451"/>
    <cellStyle name="Normal 3 3" xfId="452"/>
    <cellStyle name="Normal 3_Electric Rev Req Model (2009 GRC) Rebuttal" xfId="453"/>
    <cellStyle name="Normal 4" xfId="454"/>
    <cellStyle name="Normal 4 2" xfId="455"/>
    <cellStyle name="Normal 4_ACCOUNTS" xfId="456"/>
    <cellStyle name="Normal 5" xfId="457"/>
    <cellStyle name="Normal 6" xfId="458"/>
    <cellStyle name="Normal 7" xfId="459"/>
    <cellStyle name="Normal 8" xfId="460"/>
    <cellStyle name="Normal 9" xfId="461"/>
    <cellStyle name="Note 2" xfId="462"/>
    <cellStyle name="Note 2 2" xfId="463"/>
    <cellStyle name="Note 3" xfId="464"/>
    <cellStyle name="Note 4" xfId="465"/>
    <cellStyle name="Note 8" xfId="466"/>
    <cellStyle name="Note 9" xfId="467"/>
    <cellStyle name="Output 2" xfId="468"/>
    <cellStyle name="Percen - Style1" xfId="469"/>
    <cellStyle name="Percen - Style2" xfId="470"/>
    <cellStyle name="Percen - Style2 2" xfId="471"/>
    <cellStyle name="Percen - Style2 3" xfId="472"/>
    <cellStyle name="Percen - Style3" xfId="473"/>
    <cellStyle name="Percen - Style3 2" xfId="474"/>
    <cellStyle name="Percen - Style3 3" xfId="475"/>
    <cellStyle name="Percen - Style3 4" xfId="476"/>
    <cellStyle name="Percen - Style3_ACCOUNTS" xfId="477"/>
    <cellStyle name="Percent [2]" xfId="478"/>
    <cellStyle name="Percent [2] 2" xfId="479"/>
    <cellStyle name="Percent [2] 3" xfId="480"/>
    <cellStyle name="Percent [2] 4" xfId="481"/>
    <cellStyle name="Percent 2" xfId="482"/>
    <cellStyle name="Percent 2 2" xfId="483"/>
    <cellStyle name="Percent 2 3" xfId="484"/>
    <cellStyle name="Percent 2 4" xfId="485"/>
    <cellStyle name="Percent 3" xfId="486"/>
    <cellStyle name="Percent 4" xfId="487"/>
    <cellStyle name="Percent 4 2" xfId="488"/>
    <cellStyle name="Percent 5" xfId="489"/>
    <cellStyle name="Percent 6" xfId="490"/>
    <cellStyle name="Processing" xfId="491"/>
    <cellStyle name="Processing 2" xfId="492"/>
    <cellStyle name="Processing_Electric Rev Req Model (2009 GRC) Rebuttal" xfId="493"/>
    <cellStyle name="PSChar" xfId="494"/>
    <cellStyle name="PSChar 2" xfId="495"/>
    <cellStyle name="PSChar 3" xfId="496"/>
    <cellStyle name="PSDate" xfId="497"/>
    <cellStyle name="PSDate 2" xfId="498"/>
    <cellStyle name="PSDate 3" xfId="499"/>
    <cellStyle name="PSDec" xfId="500"/>
    <cellStyle name="PSDec 2" xfId="501"/>
    <cellStyle name="PSDec 3" xfId="502"/>
    <cellStyle name="PSHeading" xfId="503"/>
    <cellStyle name="PSHeading 2" xfId="504"/>
    <cellStyle name="PSHeading 3" xfId="505"/>
    <cellStyle name="PSInt" xfId="506"/>
    <cellStyle name="PSInt 2" xfId="507"/>
    <cellStyle name="PSInt 3" xfId="508"/>
    <cellStyle name="PSSpacer" xfId="509"/>
    <cellStyle name="PSSpacer 2" xfId="510"/>
    <cellStyle name="PSSpacer 3" xfId="511"/>
    <cellStyle name="purple - Style8" xfId="512"/>
    <cellStyle name="purple - Style8 2" xfId="513"/>
    <cellStyle name="purple - Style8_ACCOUNTS" xfId="514"/>
    <cellStyle name="RED" xfId="515"/>
    <cellStyle name="Red - Style7" xfId="516"/>
    <cellStyle name="Red - Style7 2" xfId="517"/>
    <cellStyle name="Red - Style7_ACCOUNTS" xfId="518"/>
    <cellStyle name="RED_04 07E Wild Horse Wind Expansion (C) (2)" xfId="519"/>
    <cellStyle name="Report" xfId="520"/>
    <cellStyle name="Report - Style5" xfId="521"/>
    <cellStyle name="Report - Style6" xfId="522"/>
    <cellStyle name="Report - Style7" xfId="523"/>
    <cellStyle name="Report - Style8" xfId="524"/>
    <cellStyle name="Report 2" xfId="525"/>
    <cellStyle name="Report Bar" xfId="526"/>
    <cellStyle name="Report Bar 2" xfId="527"/>
    <cellStyle name="Report Bar 3" xfId="528"/>
    <cellStyle name="Report Bar 4" xfId="529"/>
    <cellStyle name="Report Bar_Electric Rev Req Model (2009 GRC) Rebuttal" xfId="530"/>
    <cellStyle name="Report Heading" xfId="2"/>
    <cellStyle name="Report Heading 2" xfId="531"/>
    <cellStyle name="Report Heading_Electric Rev Req Model (2009 GRC) Rebuttal" xfId="532"/>
    <cellStyle name="Report Percent" xfId="533"/>
    <cellStyle name="Report Percent 2" xfId="534"/>
    <cellStyle name="Report Percent_ACCOUNTS" xfId="535"/>
    <cellStyle name="Report Unit Cost" xfId="536"/>
    <cellStyle name="Report Unit Cost 2" xfId="537"/>
    <cellStyle name="Report Unit Cost 3" xfId="538"/>
    <cellStyle name="Report Unit Cost 4" xfId="539"/>
    <cellStyle name="Report Unit Cost_ACCOUNTS" xfId="540"/>
    <cellStyle name="Report_Electric Rev Req Model (2009 GRC) Rebuttal" xfId="541"/>
    <cellStyle name="Reports" xfId="542"/>
    <cellStyle name="Reports Total" xfId="543"/>
    <cellStyle name="Reports Total 2" xfId="544"/>
    <cellStyle name="Reports Total 3" xfId="545"/>
    <cellStyle name="Reports Total 4" xfId="546"/>
    <cellStyle name="Reports Total_Electric Rev Req Model (2009 GRC) Rebuttal" xfId="547"/>
    <cellStyle name="Reports Unit Cost Total" xfId="548"/>
    <cellStyle name="Reports_Book9" xfId="549"/>
    <cellStyle name="RevList" xfId="550"/>
    <cellStyle name="round100" xfId="551"/>
    <cellStyle name="round100 2" xfId="552"/>
    <cellStyle name="round100 3" xfId="553"/>
    <cellStyle name="SAPBEXaggData" xfId="554"/>
    <cellStyle name="SAPBEXaggDataEmph" xfId="555"/>
    <cellStyle name="SAPBEXaggItem" xfId="556"/>
    <cellStyle name="SAPBEXaggItemX" xfId="557"/>
    <cellStyle name="SAPBEXchaText" xfId="558"/>
    <cellStyle name="SAPBEXexcBad7" xfId="559"/>
    <cellStyle name="SAPBEXexcBad8" xfId="560"/>
    <cellStyle name="SAPBEXexcBad9" xfId="561"/>
    <cellStyle name="SAPBEXexcCritical4" xfId="562"/>
    <cellStyle name="SAPBEXexcCritical5" xfId="563"/>
    <cellStyle name="SAPBEXexcCritical6" xfId="564"/>
    <cellStyle name="SAPBEXexcGood1" xfId="565"/>
    <cellStyle name="SAPBEXexcGood2" xfId="566"/>
    <cellStyle name="SAPBEXexcGood3" xfId="567"/>
    <cellStyle name="SAPBEXfilterDrill" xfId="568"/>
    <cellStyle name="SAPBEXfilterItem" xfId="569"/>
    <cellStyle name="SAPBEXfilterText" xfId="570"/>
    <cellStyle name="SAPBEXformats" xfId="571"/>
    <cellStyle name="SAPBEXheaderItem" xfId="572"/>
    <cellStyle name="SAPBEXheaderText" xfId="573"/>
    <cellStyle name="SAPBEXHLevel0" xfId="574"/>
    <cellStyle name="SAPBEXHLevel0X" xfId="575"/>
    <cellStyle name="SAPBEXHLevel1" xfId="576"/>
    <cellStyle name="SAPBEXHLevel1X" xfId="577"/>
    <cellStyle name="SAPBEXHLevel2" xfId="578"/>
    <cellStyle name="SAPBEXHLevel2X" xfId="579"/>
    <cellStyle name="SAPBEXHLevel3" xfId="580"/>
    <cellStyle name="SAPBEXHLevel3X" xfId="581"/>
    <cellStyle name="SAPBEXresData" xfId="582"/>
    <cellStyle name="SAPBEXresDataEmph" xfId="583"/>
    <cellStyle name="SAPBEXresItem" xfId="584"/>
    <cellStyle name="SAPBEXresItemX" xfId="585"/>
    <cellStyle name="SAPBEXstdData" xfId="586"/>
    <cellStyle name="SAPBEXstdDataEmph" xfId="587"/>
    <cellStyle name="SAPBEXstdItem" xfId="588"/>
    <cellStyle name="SAPBEXstdItemX" xfId="589"/>
    <cellStyle name="SAPBEXtitle" xfId="590"/>
    <cellStyle name="SAPBEXundefined" xfId="591"/>
    <cellStyle name="shade" xfId="592"/>
    <cellStyle name="shade 2" xfId="593"/>
    <cellStyle name="shade 3" xfId="594"/>
    <cellStyle name="shade_ACCOUNTS" xfId="595"/>
    <cellStyle name="StmtTtl1" xfId="596"/>
    <cellStyle name="StmtTtl1 2" xfId="597"/>
    <cellStyle name="StmtTtl1 3" xfId="598"/>
    <cellStyle name="StmtTtl1 4" xfId="599"/>
    <cellStyle name="StmtTtl1_Gas Rev Req Model (2010 GRC)" xfId="600"/>
    <cellStyle name="StmtTtl2" xfId="601"/>
    <cellStyle name="StmtTtl2 2" xfId="602"/>
    <cellStyle name="StmtTtl2 3" xfId="603"/>
    <cellStyle name="STYL1 - Style1" xfId="604"/>
    <cellStyle name="Style 1" xfId="605"/>
    <cellStyle name="Style 1 2" xfId="606"/>
    <cellStyle name="Style 1 3" xfId="607"/>
    <cellStyle name="Style 1 4" xfId="608"/>
    <cellStyle name="Style 1 5" xfId="609"/>
    <cellStyle name="Style 1 6" xfId="610"/>
    <cellStyle name="Style 1_4 31 Regulatory Assets and Liabilities  7 06- Exhibit D" xfId="611"/>
    <cellStyle name="Subtotal" xfId="612"/>
    <cellStyle name="Sub-total" xfId="613"/>
    <cellStyle name="Test" xfId="614"/>
    <cellStyle name="Title 2 2" xfId="615"/>
    <cellStyle name="Title: - Style3" xfId="616"/>
    <cellStyle name="Title: - Style4" xfId="617"/>
    <cellStyle name="Title: Major" xfId="618"/>
    <cellStyle name="Title: Major 2" xfId="619"/>
    <cellStyle name="Title: Major 3" xfId="620"/>
    <cellStyle name="Title: Minor" xfId="621"/>
    <cellStyle name="Title: Minor 2" xfId="622"/>
    <cellStyle name="Title: Minor_Electric Rev Req Model (2009 GRC) Rebuttal" xfId="623"/>
    <cellStyle name="Title: Worksheet" xfId="624"/>
    <cellStyle name="Total 2" xfId="625"/>
    <cellStyle name="Total 3" xfId="626"/>
    <cellStyle name="Total4 - Style4" xfId="627"/>
    <cellStyle name="Total4 - Style4 2" xfId="628"/>
    <cellStyle name="Total4 - Style4_ACCOUNTS" xfId="629"/>
    <cellStyle name="Warning Text 2" xfId="6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3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I28"/>
  <sheetViews>
    <sheetView showGridLines="0" tabSelected="1" topLeftCell="C1" workbookViewId="0">
      <selection activeCell="H11" sqref="H11"/>
    </sheetView>
  </sheetViews>
  <sheetFormatPr defaultColWidth="9.109375" defaultRowHeight="13.2" x14ac:dyDescent="0.25"/>
  <cols>
    <col min="1" max="1" width="9.109375" style="2"/>
    <col min="2" max="2" width="5" style="2" bestFit="1" customWidth="1"/>
    <col min="3" max="3" width="54.33203125" style="2" bestFit="1" customWidth="1"/>
    <col min="4" max="4" width="19" style="2" customWidth="1"/>
    <col min="5" max="5" width="17.88671875" style="2" customWidth="1"/>
    <col min="6" max="6" width="16.44140625" style="2" customWidth="1"/>
    <col min="7" max="7" width="15.33203125" style="2" customWidth="1"/>
    <col min="8" max="8" width="16.88671875" style="2" customWidth="1"/>
    <col min="9" max="9" width="12.33203125" style="2" bestFit="1" customWidth="1"/>
    <col min="10" max="16384" width="9.10937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5">
      <c r="B3" s="1" t="s">
        <v>1</v>
      </c>
      <c r="C3" s="1"/>
      <c r="D3" s="1"/>
      <c r="E3" s="1"/>
      <c r="F3" s="1"/>
      <c r="G3" s="1"/>
      <c r="H3" s="1"/>
      <c r="I3" s="1"/>
    </row>
    <row r="4" spans="2:9" x14ac:dyDescent="0.25">
      <c r="B4" s="1" t="s">
        <v>2</v>
      </c>
      <c r="C4" s="1"/>
      <c r="D4" s="1"/>
      <c r="E4" s="1"/>
      <c r="F4" s="1"/>
      <c r="G4" s="1"/>
      <c r="H4" s="1"/>
      <c r="I4" s="1"/>
    </row>
    <row r="5" spans="2:9" x14ac:dyDescent="0.25">
      <c r="B5" s="1" t="s">
        <v>23</v>
      </c>
      <c r="C5" s="1"/>
      <c r="D5" s="1"/>
      <c r="E5" s="1"/>
      <c r="F5" s="1"/>
      <c r="G5" s="1"/>
      <c r="H5" s="1"/>
      <c r="I5" s="1"/>
    </row>
    <row r="7" spans="2:9" ht="26.4" x14ac:dyDescent="0.25">
      <c r="B7" s="3" t="s">
        <v>3</v>
      </c>
      <c r="C7" s="4" t="s">
        <v>4</v>
      </c>
      <c r="D7" s="5" t="s">
        <v>24</v>
      </c>
      <c r="E7" s="5" t="s">
        <v>25</v>
      </c>
      <c r="F7" s="3" t="s">
        <v>26</v>
      </c>
      <c r="G7" s="3" t="s">
        <v>27</v>
      </c>
      <c r="H7" s="3" t="s">
        <v>28</v>
      </c>
      <c r="I7" s="3" t="s">
        <v>5</v>
      </c>
    </row>
    <row r="8" spans="2:9" x14ac:dyDescent="0.25"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29</v>
      </c>
      <c r="I8" s="6" t="s">
        <v>30</v>
      </c>
    </row>
    <row r="10" spans="2:9" x14ac:dyDescent="0.25">
      <c r="B10" s="6">
        <v>1</v>
      </c>
      <c r="C10" s="2" t="s">
        <v>11</v>
      </c>
      <c r="D10" s="7">
        <v>338538.9828063834</v>
      </c>
      <c r="E10" s="7">
        <v>70841.616735077609</v>
      </c>
      <c r="F10" s="7">
        <v>90813.310051943641</v>
      </c>
      <c r="G10" s="7">
        <v>10737.526861904833</v>
      </c>
      <c r="H10" s="7">
        <v>82810.949686065083</v>
      </c>
      <c r="I10" s="7">
        <f>SUM(F10:H10)</f>
        <v>184361.78659991355</v>
      </c>
    </row>
    <row r="11" spans="2:9" x14ac:dyDescent="0.25">
      <c r="B11" s="6">
        <f>B10+1</f>
        <v>2</v>
      </c>
      <c r="C11" s="2" t="s">
        <v>12</v>
      </c>
      <c r="D11" s="8">
        <v>214570890.29300004</v>
      </c>
      <c r="E11" s="8">
        <v>49642741.860999994</v>
      </c>
      <c r="F11" s="8">
        <v>33867438.791000001</v>
      </c>
      <c r="G11" s="8">
        <v>9605999.5300000012</v>
      </c>
      <c r="H11" s="8">
        <v>22998910.288000003</v>
      </c>
      <c r="I11" s="8">
        <f>SUM(F11:H11)</f>
        <v>66472348.609000005</v>
      </c>
    </row>
    <row r="12" spans="2:9" x14ac:dyDescent="0.25">
      <c r="B12" s="6">
        <f>B11+1</f>
        <v>3</v>
      </c>
      <c r="C12" s="2" t="s">
        <v>13</v>
      </c>
      <c r="D12" s="9">
        <f t="shared" ref="D12:I12" si="0">D10/D11</f>
        <v>1.5777488845020074E-3</v>
      </c>
      <c r="E12" s="9">
        <f t="shared" si="0"/>
        <v>1.4270286869616229E-3</v>
      </c>
      <c r="F12" s="9">
        <f t="shared" si="0"/>
        <v>2.6814342416727581E-3</v>
      </c>
      <c r="G12" s="9">
        <f t="shared" si="0"/>
        <v>1.1177938150393426E-3</v>
      </c>
      <c r="H12" s="9">
        <f t="shared" si="0"/>
        <v>3.6006466675628903E-3</v>
      </c>
      <c r="I12" s="9">
        <f t="shared" si="0"/>
        <v>2.7735109479034106E-3</v>
      </c>
    </row>
    <row r="14" spans="2:9" x14ac:dyDescent="0.25">
      <c r="B14" s="6">
        <f>B12+1</f>
        <v>4</v>
      </c>
      <c r="C14" s="2" t="s">
        <v>14</v>
      </c>
      <c r="D14" s="7">
        <v>1780226.2862288037</v>
      </c>
      <c r="E14" s="7">
        <v>320118.29969224473</v>
      </c>
      <c r="F14" s="7">
        <v>240080.06043848116</v>
      </c>
      <c r="G14" s="7">
        <v>89534.336599331189</v>
      </c>
      <c r="H14" s="7">
        <v>184146.16444063323</v>
      </c>
      <c r="I14" s="7">
        <f>SUM(F14:H14)</f>
        <v>513760.56147844554</v>
      </c>
    </row>
    <row r="15" spans="2:9" x14ac:dyDescent="0.25">
      <c r="B15" s="6">
        <f>B14+1</f>
        <v>5</v>
      </c>
      <c r="C15" s="2" t="s">
        <v>15</v>
      </c>
      <c r="D15" s="8">
        <f>D11</f>
        <v>214570890.29300004</v>
      </c>
      <c r="E15" s="8">
        <f>E11</f>
        <v>49642741.860999994</v>
      </c>
      <c r="F15" s="8">
        <f>F11</f>
        <v>33867438.791000001</v>
      </c>
      <c r="G15" s="8">
        <f>G11</f>
        <v>9605999.5300000012</v>
      </c>
      <c r="H15" s="8">
        <f>H11</f>
        <v>22998910.288000003</v>
      </c>
      <c r="I15" s="8">
        <f>SUM(F15:H15)</f>
        <v>66472348.609000005</v>
      </c>
    </row>
    <row r="16" spans="2:9" x14ac:dyDescent="0.25">
      <c r="B16" s="6">
        <f>B15+1</f>
        <v>6</v>
      </c>
      <c r="C16" s="2" t="s">
        <v>13</v>
      </c>
      <c r="D16" s="9">
        <f t="shared" ref="D16:I16" si="1">D14/D15</f>
        <v>8.2966812683578639E-3</v>
      </c>
      <c r="E16" s="9">
        <f t="shared" si="1"/>
        <v>6.4484411555787574E-3</v>
      </c>
      <c r="F16" s="9">
        <f t="shared" si="1"/>
        <v>7.0888165450019355E-3</v>
      </c>
      <c r="G16" s="9">
        <f t="shared" si="1"/>
        <v>9.3206684343166094E-3</v>
      </c>
      <c r="H16" s="9">
        <f t="shared" si="1"/>
        <v>8.0067343250046948E-3</v>
      </c>
      <c r="I16" s="9">
        <f t="shared" si="1"/>
        <v>7.7289365011075457E-3</v>
      </c>
    </row>
    <row r="17" spans="2:9" x14ac:dyDescent="0.25">
      <c r="B17" s="6"/>
      <c r="D17" s="9"/>
      <c r="E17" s="9"/>
      <c r="F17" s="9"/>
      <c r="G17" s="9"/>
      <c r="H17" s="9"/>
      <c r="I17" s="9"/>
    </row>
    <row r="18" spans="2:9" x14ac:dyDescent="0.25">
      <c r="B18" s="6">
        <f>B16+1</f>
        <v>7</v>
      </c>
      <c r="C18" s="2" t="s">
        <v>16</v>
      </c>
      <c r="D18" s="10">
        <f>D14+D10</f>
        <v>2118765.2690351871</v>
      </c>
      <c r="E18" s="10">
        <f>E14+E10</f>
        <v>390959.91642732231</v>
      </c>
      <c r="F18" s="10">
        <f>F14+F10</f>
        <v>330893.3704904248</v>
      </c>
      <c r="G18" s="10">
        <f>G14+G10</f>
        <v>100271.86346123602</v>
      </c>
      <c r="H18" s="10">
        <f>H14+H10</f>
        <v>266957.11412669835</v>
      </c>
      <c r="I18" s="7">
        <f>SUM(F18:H18)</f>
        <v>698122.34807835915</v>
      </c>
    </row>
    <row r="19" spans="2:9" x14ac:dyDescent="0.25">
      <c r="B19" s="6">
        <f>B18+1</f>
        <v>8</v>
      </c>
      <c r="C19" s="2" t="s">
        <v>17</v>
      </c>
      <c r="D19" s="11">
        <f t="shared" ref="D19:I19" si="2">D16+D12</f>
        <v>9.8744301528598706E-3</v>
      </c>
      <c r="E19" s="11">
        <f t="shared" si="2"/>
        <v>7.8754698425403807E-3</v>
      </c>
      <c r="F19" s="11">
        <f t="shared" si="2"/>
        <v>9.7702507866746936E-3</v>
      </c>
      <c r="G19" s="11">
        <f t="shared" si="2"/>
        <v>1.0438462249355952E-2</v>
      </c>
      <c r="H19" s="11">
        <f t="shared" si="2"/>
        <v>1.1607380992567584E-2</v>
      </c>
      <c r="I19" s="11">
        <f t="shared" si="2"/>
        <v>1.0502447449010957E-2</v>
      </c>
    </row>
    <row r="21" spans="2:9" x14ac:dyDescent="0.25">
      <c r="C21" s="12" t="s">
        <v>18</v>
      </c>
    </row>
    <row r="22" spans="2:9" x14ac:dyDescent="0.25">
      <c r="B22" s="6">
        <f>B19+1</f>
        <v>9</v>
      </c>
      <c r="C22" s="2" t="s">
        <v>19</v>
      </c>
      <c r="D22" s="10">
        <v>64490.080190641966</v>
      </c>
      <c r="E22" s="10">
        <v>16396.075300893084</v>
      </c>
      <c r="F22" s="10">
        <v>37976.963513899391</v>
      </c>
      <c r="G22" s="10">
        <v>2998.7957815468062</v>
      </c>
      <c r="H22" s="10">
        <v>36739.802976554696</v>
      </c>
      <c r="I22" s="7">
        <f>SUM(F22:H22)</f>
        <v>77715.562272000883</v>
      </c>
    </row>
    <row r="23" spans="2:9" x14ac:dyDescent="0.25">
      <c r="B23" s="6">
        <f>B22+1</f>
        <v>10</v>
      </c>
      <c r="C23" s="2" t="s">
        <v>20</v>
      </c>
      <c r="D23" s="10">
        <v>162690.3298799615</v>
      </c>
      <c r="E23" s="10">
        <v>41362.685416943517</v>
      </c>
      <c r="F23" s="10">
        <v>95805.195212210368</v>
      </c>
      <c r="G23" s="10">
        <v>7565.1181313507113</v>
      </c>
      <c r="H23" s="10">
        <v>92684.187216250633</v>
      </c>
      <c r="I23" s="7">
        <f>SUM(F23:H23)</f>
        <v>196054.50055981171</v>
      </c>
    </row>
    <row r="25" spans="2:9" x14ac:dyDescent="0.25">
      <c r="B25" s="6">
        <f>B23+1</f>
        <v>11</v>
      </c>
      <c r="C25" s="2" t="s">
        <v>21</v>
      </c>
      <c r="D25" s="13">
        <f>D18-D22-D23</f>
        <v>1891584.8589645836</v>
      </c>
      <c r="E25" s="13">
        <f>E18-E22-E23</f>
        <v>333201.1557094857</v>
      </c>
      <c r="F25" s="13">
        <f>F18-F22-F23</f>
        <v>197111.21176431509</v>
      </c>
      <c r="G25" s="13">
        <f>G18-G22-G23</f>
        <v>89707.949548338496</v>
      </c>
      <c r="H25" s="13">
        <f>H18-H22-H23</f>
        <v>137533.12393389302</v>
      </c>
      <c r="I25" s="7">
        <f>SUM(F25:H25)</f>
        <v>424352.28524654661</v>
      </c>
    </row>
    <row r="26" spans="2:9" x14ac:dyDescent="0.25">
      <c r="B26" s="6">
        <f>B25+1</f>
        <v>12</v>
      </c>
      <c r="C26" s="2" t="s">
        <v>22</v>
      </c>
      <c r="D26" s="9">
        <f t="shared" ref="D26:I26" si="3">D25/D11</f>
        <v>8.8156639345700321E-3</v>
      </c>
      <c r="E26" s="9">
        <f t="shared" si="3"/>
        <v>6.7119813132491988E-3</v>
      </c>
      <c r="F26" s="9">
        <f t="shared" si="3"/>
        <v>5.8200802540963265E-3</v>
      </c>
      <c r="G26" s="9">
        <f t="shared" si="3"/>
        <v>9.3387418215227086E-3</v>
      </c>
      <c r="H26" s="9">
        <f t="shared" si="3"/>
        <v>5.9799843649832752E-3</v>
      </c>
      <c r="I26" s="9">
        <f t="shared" si="3"/>
        <v>6.3838918606990754E-3</v>
      </c>
    </row>
    <row r="28" spans="2:9" x14ac:dyDescent="0.25">
      <c r="D28" s="14">
        <f t="shared" ref="D28:I28" si="4">ROUND(D26,5)</f>
        <v>8.8199999999999997E-3</v>
      </c>
      <c r="E28" s="14">
        <f t="shared" si="4"/>
        <v>6.7099999999999998E-3</v>
      </c>
      <c r="F28" s="14">
        <f t="shared" si="4"/>
        <v>5.8199999999999997E-3</v>
      </c>
      <c r="G28" s="14">
        <f t="shared" si="4"/>
        <v>9.3399999999999993E-3</v>
      </c>
      <c r="H28" s="14">
        <f t="shared" si="4"/>
        <v>5.9800000000000001E-3</v>
      </c>
      <c r="I28" s="14">
        <f t="shared" si="4"/>
        <v>6.3800000000000003E-3</v>
      </c>
    </row>
  </sheetData>
  <pageMargins left="0.75" right="0.75" top="1" bottom="1" header="0.5" footer="0.5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3E08225-6D37-4C30-8698-B74CE1F36474}"/>
</file>

<file path=customXml/itemProps2.xml><?xml version="1.0" encoding="utf-8"?>
<ds:datastoreItem xmlns:ds="http://schemas.openxmlformats.org/officeDocument/2006/customXml" ds:itemID="{90141D70-F28D-42D1-A40F-AEB249761D9D}"/>
</file>

<file path=customXml/itemProps3.xml><?xml version="1.0" encoding="utf-8"?>
<ds:datastoreItem xmlns:ds="http://schemas.openxmlformats.org/officeDocument/2006/customXml" ds:itemID="{45B9A0DB-94AC-4CF9-94AC-977DAE4BD5A2}"/>
</file>

<file path=customXml/itemProps4.xml><?xml version="1.0" encoding="utf-8"?>
<ds:datastoreItem xmlns:ds="http://schemas.openxmlformats.org/officeDocument/2006/customXml" ds:itemID="{3F6678B4-658E-419B-9A42-4BF3C7D1E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JAP-27</vt:lpstr>
      <vt:lpstr>'JAP-27'!Print_Area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Ryan Thomas</cp:lastModifiedBy>
  <cp:lastPrinted>2017-01-04T18:05:36Z</cp:lastPrinted>
  <dcterms:created xsi:type="dcterms:W3CDTF">2016-12-27T17:21:46Z</dcterms:created>
  <dcterms:modified xsi:type="dcterms:W3CDTF">2017-01-06T19:43:16Z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