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54D0FAE6-3471-45C8-BDBA-ADB038CBD4F0}" xr6:coauthVersionLast="47" xr6:coauthVersionMax="47" xr10:uidLastSave="{00000000-0000-0000-0000-000000000000}"/>
  <bookViews>
    <workbookView xWindow="-120" yWindow="-120" windowWidth="20730" windowHeight="11160" activeTab="1" xr2:uid="{00000000-000D-0000-FFFF-FFFF00000000}"/>
  </bookViews>
  <sheets>
    <sheet name="1. Energy Assistance Dec 2023"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<sst xmlns="http://schemas.openxmlformats.org/spreadsheetml/2006/main" count="41" uniqueCount="28">
  <si>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</si>
  <si>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</si>
  <si>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</si>
  <si>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</si>
  <si>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</si>
  <si>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</si>
  <si>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</si>
  <si>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</si>
  <si>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</si>
  <si>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</si>
  <si>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</si>
  <si>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</si>
  <si>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</si>
  <si>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</si>
  <si>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</si>
  <si>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</si>
  <si>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</si>
  <si>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</si>
  <si>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</si>
  <si>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</si>
  <si>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</si>
  <si>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</si>
  <si>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</si>
  <si>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</si>
  <si>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</si>
  <si>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</si>
  <si>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</si>
  <si>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12/1/2023 -12/31/2023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</si>
</sst>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zoomScaleNormal="100" workbookViewId="0">
      <selection activeCell="H13" sqref="H13"/>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0"/>
      <c r="C3" s="19"/>
      <c r="D3" s="19"/>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45291</v>
      </c>
      <c r="D7" s="52"/>
    </row>
    <row r="8" spans="1:7" x14ac:dyDescent="0.25">
      <c r="A8" s="4"/>
      <c r="B8" s="4"/>
      <c r="C8" s="47" t="s">
        <v>1</v>
      </c>
      <c r="D8" s="49" t="s">
        <v>2</v>
      </c>
      <c r="E8" s="35"/>
    </row>
    <row r="9" spans="1:7" ht="27" customHeight="1" thickBot="1" x14ac:dyDescent="0.3">
      <c r="A9" s="4"/>
      <c r="B9" s="4"/>
      <c r="C9" s="48"/>
      <c r="D9" s="50"/>
    </row>
    <row r="10" spans="1:7" ht="15.95" customHeight="1" x14ac:dyDescent="0.25">
      <c r="A10" s="4"/>
      <c r="B10" s="7" t="s">
        <v>3</v>
      </c>
      <c r="C10" s="45" t="s">
        <v>4</v>
      </c>
      <c r="D10" s="39">
        <v>1863427</v>
      </c>
    </row>
    <row r="11" spans="1:7" ht="15.75" thickBot="1" x14ac:dyDescent="0.3">
      <c r="A11" s="4"/>
      <c r="B11" s="23" t="s">
        <v>5</v>
      </c>
      <c r="C11" s="46"/>
      <c r="D11" s="40">
        <v>351375</v>
      </c>
    </row>
    <row r="12" spans="1:7" ht="15.75" thickTop="1" x14ac:dyDescent="0.25">
      <c r="A12" s="4"/>
      <c r="B12" s="8" t="s">
        <v>6</v>
      </c>
      <c r="C12" s="17">
        <v>1203938.3700000001</v>
      </c>
      <c r="D12" s="17">
        <f>SUM(D10:D11)</f>
        <v>2214802</v>
      </c>
    </row>
    <row r="13" spans="1:7" x14ac:dyDescent="0.25">
      <c r="A13" s="4"/>
      <c r="B13" s="9" t="s">
        <v>7</v>
      </c>
      <c r="C13" s="18">
        <v>2167</v>
      </c>
      <c r="D13" s="18">
        <v>2906</v>
      </c>
    </row>
    <row r="14" spans="1:7" ht="15.75" thickBot="1" x14ac:dyDescent="0.3">
      <c r="A14" s="4"/>
      <c r="B14" s="10" t="s">
        <v>8</v>
      </c>
      <c r="C14" s="41">
        <f t="shared" ref="C14:D14" si="0">C12/C13</f>
        <v>555.57838947854179</v>
      </c>
      <c r="D14" s="41">
        <f t="shared" si="0"/>
        <v>762.14796971782516</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4"/>
  <sheetViews>
    <sheetView tabSelected="1" topLeftCell="B1" zoomScaleNormal="100" workbookViewId="0">
      <selection activeCell="I27" sqref="I27"/>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4">
        <v>45291</v>
      </c>
      <c r="E5" s="64"/>
      <c r="F5" s="64"/>
      <c r="G5" s="64"/>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5">
        <v>3039</v>
      </c>
      <c r="E7" s="25">
        <v>1358</v>
      </c>
      <c r="F7" s="25">
        <v>5465</v>
      </c>
      <c r="G7" s="27">
        <v>25714</v>
      </c>
      <c r="I7" s="58"/>
      <c r="J7" s="58"/>
      <c r="K7" s="58"/>
      <c r="L7" s="58"/>
      <c r="M7" s="58"/>
      <c r="N7" s="58"/>
      <c r="O7" s="58"/>
      <c r="P7" s="58"/>
      <c r="Q7" s="58"/>
    </row>
    <row r="8" spans="2:22" ht="13.5" thickBot="1" x14ac:dyDescent="0.25">
      <c r="B8" s="57"/>
      <c r="C8" s="12" t="s">
        <v>13</v>
      </c>
      <c r="D8" s="26">
        <v>29135</v>
      </c>
      <c r="E8" s="26">
        <v>19772</v>
      </c>
      <c r="F8" s="26">
        <v>100733</v>
      </c>
      <c r="G8" s="28">
        <v>249801</v>
      </c>
      <c r="I8" s="58"/>
      <c r="J8" s="58"/>
      <c r="K8" s="58"/>
      <c r="L8" s="58"/>
      <c r="M8" s="58"/>
      <c r="N8" s="58"/>
      <c r="O8" s="58"/>
      <c r="P8" s="58"/>
      <c r="Q8" s="58"/>
    </row>
    <row r="9" spans="2:22" x14ac:dyDescent="0.2">
      <c r="B9" s="16"/>
      <c r="D9" s="37"/>
      <c r="E9" s="37"/>
      <c r="F9" s="37"/>
      <c r="G9" s="38"/>
      <c r="I9" s="36"/>
      <c r="J9" s="36"/>
      <c r="K9" s="36"/>
      <c r="L9" s="36"/>
      <c r="M9" s="36"/>
      <c r="N9" s="36"/>
      <c r="O9" s="36"/>
      <c r="P9" s="36"/>
      <c r="Q9" s="36"/>
    </row>
    <row r="10" spans="2:22" ht="13.5" thickBot="1" x14ac:dyDescent="0.25">
      <c r="B10" s="16"/>
      <c r="D10" s="37"/>
      <c r="E10" s="37"/>
      <c r="F10" s="37"/>
      <c r="G10" s="38"/>
      <c r="I10" s="36"/>
      <c r="J10" s="36"/>
      <c r="K10" s="36"/>
      <c r="L10" s="36"/>
      <c r="M10" s="36"/>
      <c r="N10" s="36"/>
      <c r="O10" s="36"/>
      <c r="P10" s="36"/>
      <c r="Q10" s="36"/>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45291</v>
      </c>
      <c r="E12" s="62"/>
      <c r="F12" s="62"/>
      <c r="G12" s="63"/>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3"/>
      <c r="T13" s="33"/>
      <c r="U13" s="33"/>
      <c r="V13" s="34"/>
    </row>
    <row r="14" spans="2:22" ht="15" customHeight="1" x14ac:dyDescent="0.2">
      <c r="B14" s="56"/>
      <c r="C14" s="11" t="s">
        <v>14</v>
      </c>
      <c r="D14" s="29">
        <v>3493424.5</v>
      </c>
      <c r="E14" s="29">
        <v>1729961.83</v>
      </c>
      <c r="F14" s="29">
        <v>13615331.41</v>
      </c>
      <c r="G14" s="31">
        <v>42119661.099999897</v>
      </c>
      <c r="I14" s="58"/>
      <c r="J14" s="58"/>
      <c r="K14" s="58"/>
      <c r="L14" s="58"/>
      <c r="M14" s="58"/>
      <c r="N14" s="58"/>
      <c r="O14" s="58"/>
      <c r="P14" s="58"/>
      <c r="Q14" s="58"/>
      <c r="S14" s="33"/>
      <c r="T14" s="33"/>
      <c r="U14" s="33"/>
      <c r="V14" s="34"/>
    </row>
    <row r="15" spans="2:22" ht="15.95" customHeight="1" thickBot="1" x14ac:dyDescent="0.25">
      <c r="B15" s="57"/>
      <c r="C15" s="12" t="s">
        <v>13</v>
      </c>
      <c r="D15" s="30">
        <v>12075574.49</v>
      </c>
      <c r="E15" s="30">
        <v>9424733.4099999797</v>
      </c>
      <c r="F15" s="30">
        <v>65127849.689999901</v>
      </c>
      <c r="G15" s="32">
        <v>122798871.409999</v>
      </c>
      <c r="I15" s="58"/>
      <c r="J15" s="58"/>
      <c r="K15" s="58"/>
      <c r="L15" s="58"/>
      <c r="M15" s="58"/>
      <c r="N15" s="58"/>
      <c r="O15" s="58"/>
      <c r="P15" s="58"/>
      <c r="Q15" s="58"/>
    </row>
    <row r="16" spans="2:22" x14ac:dyDescent="0.2">
      <c r="B16" s="16"/>
      <c r="D16" s="21"/>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4">
        <f>D5</f>
        <v>45291</v>
      </c>
      <c r="E19" s="64"/>
      <c r="F19" s="64"/>
      <c r="G19" s="64"/>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0">
        <v>1540506.64</v>
      </c>
      <c r="E21" s="30">
        <v>1394857.3899999899</v>
      </c>
      <c r="F21" s="42">
        <v>8786918.9800000004</v>
      </c>
      <c r="G21" s="32">
        <v>14924615.669999899</v>
      </c>
      <c r="I21" s="58"/>
      <c r="J21" s="58"/>
      <c r="K21" s="58"/>
      <c r="L21" s="58"/>
      <c r="M21" s="58"/>
      <c r="N21" s="58"/>
      <c r="O21" s="58"/>
      <c r="P21" s="58"/>
      <c r="Q21" s="58"/>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2024-01-12T08:00:00+00:00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C5BD5A55-92D7-4696-997B-2B60325965B1}"/>
</file>

<file path=customXml/itemProps2.xml><?xml version="1.0" encoding="utf-8"?>
<ds:datastoreItem xmlns:ds="http://schemas.openxmlformats.org/officeDocument/2006/customXml" ds:itemID="{95F28173-F82B-4677-B643-8D571DEC5FEB}"/>
</file>

<file path=customXml/itemProps3.xml><?xml version="1.0" encoding="utf-8"?>
<ds:datastoreItem xmlns:ds="http://schemas.openxmlformats.org/officeDocument/2006/customXml" ds:itemID="{C45C02D6-05ED-47C6-A7B1-4D55319F59B5}"/>
</file>

<file path=customXml/itemProps4.xml><?xml version="1.0" encoding="utf-8"?>
<ds:datastoreItem xmlns:ds="http://schemas.openxmlformats.org/officeDocument/2006/customXml" ds:itemID="{1602C946-3B91-4EA1-A0E3-D72E9A20EF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Dec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2024-01-12T18:11:22Z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