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80" windowWidth="20280" windowHeight="7830" tabRatio="902"/>
  </bookViews>
  <sheets>
    <sheet name="PTC (12_31_2016 PROV)" sheetId="26" r:id="rId1"/>
    <sheet name="----" sheetId="19" r:id="rId2"/>
  </sheets>
  <calcPr calcId="145621"/>
</workbook>
</file>

<file path=xl/calcChain.xml><?xml version="1.0" encoding="utf-8"?>
<calcChain xmlns="http://schemas.openxmlformats.org/spreadsheetml/2006/main">
  <c r="O26" i="26" l="1"/>
  <c r="O24" i="26" l="1"/>
  <c r="O25" i="26"/>
  <c r="O29" i="26"/>
  <c r="O28" i="26"/>
  <c r="O18" i="26"/>
  <c r="O17" i="26"/>
  <c r="O15" i="26" l="1"/>
  <c r="O14" i="26"/>
  <c r="O10" i="26"/>
  <c r="C13" i="26"/>
  <c r="O13" i="26" s="1"/>
  <c r="E50" i="26"/>
  <c r="O22" i="26"/>
  <c r="O21" i="26"/>
  <c r="O32" i="26"/>
  <c r="O31" i="26"/>
  <c r="O35" i="26"/>
  <c r="O34" i="26"/>
  <c r="I50" i="26"/>
  <c r="O37" i="26"/>
  <c r="O38" i="26"/>
  <c r="O41" i="26"/>
  <c r="O40" i="26"/>
  <c r="B50" i="26"/>
  <c r="G50" i="26"/>
  <c r="H50" i="26"/>
  <c r="J50" i="26"/>
  <c r="K50" i="26"/>
  <c r="L50" i="26"/>
  <c r="M50" i="26"/>
  <c r="O44" i="26"/>
  <c r="O43" i="26"/>
  <c r="O49" i="26"/>
  <c r="O47" i="26"/>
  <c r="C50" i="26" l="1"/>
  <c r="F50" i="26"/>
  <c r="D19" i="26"/>
  <c r="D50" i="26" s="1"/>
  <c r="N50" i="26"/>
  <c r="O46" i="26" l="1"/>
  <c r="O11" i="26"/>
  <c r="O19" i="26"/>
  <c r="O50" i="26" l="1"/>
</calcChain>
</file>

<file path=xl/sharedStrings.xml><?xml version="1.0" encoding="utf-8"?>
<sst xmlns="http://schemas.openxmlformats.org/spreadsheetml/2006/main" count="48" uniqueCount="26">
  <si>
    <t>Production Tax Credit Carryfoward Analysis</t>
  </si>
  <si>
    <t>Dec 2009</t>
  </si>
  <si>
    <t>Carryforward</t>
  </si>
  <si>
    <t>Total</t>
  </si>
  <si>
    <t>Feb 2009*</t>
  </si>
  <si>
    <t>* short tax year due to merger</t>
  </si>
  <si>
    <t>2015 Generated:</t>
  </si>
  <si>
    <t xml:space="preserve">    Wild Horse</t>
  </si>
  <si>
    <t xml:space="preserve">    Hopkins Ridge</t>
  </si>
  <si>
    <t>2016 Generated:</t>
  </si>
  <si>
    <t>2014 Generated:</t>
  </si>
  <si>
    <t>2010 Generated:</t>
  </si>
  <si>
    <t>2011 Generated:</t>
  </si>
  <si>
    <t>2012 Generated:</t>
  </si>
  <si>
    <t>2013 Generated:</t>
  </si>
  <si>
    <t>2005 Generated:</t>
  </si>
  <si>
    <t>2005 Utilitized:</t>
  </si>
  <si>
    <t>2006 Generated:</t>
  </si>
  <si>
    <t>2006 Utilitized:</t>
  </si>
  <si>
    <t>2007 Generated:</t>
  </si>
  <si>
    <t>2007 Utilitized:</t>
  </si>
  <si>
    <t>2008 Generated:</t>
  </si>
  <si>
    <t>Dec 2009 Generated:</t>
  </si>
  <si>
    <t>Feb 2009 Generated:</t>
  </si>
  <si>
    <t>Feb 2009 Utilitized:</t>
  </si>
  <si>
    <t>Attachment A to Puget Sound Energy's Response to Public Counsel 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</si>
</sst>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37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">
    <xf numFmtId="37" fontId="0" fillId="0" borderId="0" xfId="0"/>
    <xf numFmtId="37" fontId="0" fillId="0" borderId="0" xfId="0" applyNumberFormat="1"/>
    <xf numFmtId="37" fontId="0" fillId="0" borderId="0" xfId="0" applyNumberFormat="1" applyBorder="1"/>
    <xf numFmtId="37" fontId="3" fillId="0" borderId="0" xfId="0" applyFont="1"/>
    <xf numFmtId="37" fontId="0" fillId="0" borderId="0" xfId="0" applyFill="1"/>
    <xf numFmtId="37" fontId="0" fillId="0" borderId="0" xfId="0" applyNumberFormat="1" applyFill="1" applyBorder="1" applyAlignment="1">
      <alignment horizontal="right"/>
    </xf>
    <xf numFmtId="0" fontId="5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Alignment="1">
      <alignment horizontal="left"/>
    </xf>
    <xf numFmtId="37" fontId="6" fillId="0" borderId="0" xfId="0" applyFont="1"/>
    <xf numFmtId="0" fontId="6" fillId="0" borderId="1" xfId="0" applyNumberFormat="1" applyFont="1" applyBorder="1" applyAlignment="1">
      <alignment horizontal="center"/>
    </xf>
    <xf numFmtId="0" fontId="6" fillId="0" borderId="1" xfId="0" quotePrefix="1" applyNumberFormat="1" applyFont="1" applyBorder="1" applyAlignment="1">
      <alignment horizontal="center"/>
    </xf>
    <xf numFmtId="37" fontId="0" fillId="0" borderId="0" xfId="0" applyNumberFormat="1" applyFill="1" applyBorder="1"/>
    <xf numFmtId="37" fontId="6" fillId="0" borderId="0" xfId="0" applyFont="1" applyFill="1"/>
    <xf numFmtId="9" fontId="0" fillId="0" borderId="0" xfId="4" applyFont="1" applyFill="1"/>
    <xf numFmtId="37" fontId="6" fillId="0" borderId="2" xfId="0" applyFont="1" applyBorder="1"/>
    <xf numFmtId="0" fontId="6" fillId="0" borderId="0" xfId="0" quotePrefix="1" applyNumberFormat="1" applyFont="1" applyFill="1" applyAlignment="1">
      <alignment horizontal="left"/>
    </xf>
    <xf numFmtId="37" fontId="0" fillId="0" borderId="0" xfId="0"/>
  </cellXfs>
  <cellStyles count="7">
    <cellStyle name="Comma 2" xfId="2"/>
    <cellStyle name="Comma 2 2" xfId="6"/>
    <cellStyle name="Normal" xfId="0" builtinId="0"/>
    <cellStyle name="Normal 2" xfId="1"/>
    <cellStyle name="Normal 2 2" xfId="5"/>
    <cellStyle name="Normal 3" xfId="3"/>
    <cellStyle name="Percent" xfId="4" builtinId="5"/>
  </cellStyles>
  <dxfs count="0"/>
  <tableStyles count="0" defaultTableStyle="TableStyleMedium9" defaultPivotStyle="PivotStyleLight16"/>
  <colors>
    <mruColors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zoomScale="80" zoomScaleNormal="80" workbookViewId="0">
      <pane ySplit="8" topLeftCell="A9" activePane="bottomLeft" state="frozen"/>
      <selection pane="bottomLeft" sqref="A1:O53"/>
    </sheetView>
  </sheetViews>
  <sheetFormatPr defaultColWidth="12.7109375" defaultRowHeight="12.75" outlineLevelCol="1" x14ac:dyDescent="0.2"/>
  <cols>
    <col min="1" max="1" width="24.140625" customWidth="1"/>
    <col min="2" max="3" width="11.42578125" customWidth="1" outlineLevel="1"/>
    <col min="4" max="4" width="12.5703125" bestFit="1" customWidth="1"/>
    <col min="5" max="5" width="13.42578125" bestFit="1" customWidth="1"/>
    <col min="6" max="6" width="12.5703125" bestFit="1" customWidth="1"/>
    <col min="7" max="8" width="13.42578125" bestFit="1" customWidth="1"/>
    <col min="9" max="9" width="14.28515625" bestFit="1" customWidth="1"/>
    <col min="10" max="14" width="13.7109375" bestFit="1" customWidth="1"/>
    <col min="15" max="15" width="14.85546875" bestFit="1" customWidth="1"/>
    <col min="16" max="16384" width="12.7109375" style="4"/>
  </cols>
  <sheetData>
    <row r="1" spans="1:15" ht="15.75" x14ac:dyDescent="0.25">
      <c r="A1" s="3" t="s">
        <v>25</v>
      </c>
    </row>
    <row r="6" spans="1:15" ht="15.75" x14ac:dyDescent="0.25">
      <c r="A6" s="3" t="s">
        <v>0</v>
      </c>
    </row>
    <row r="8" spans="1:15" s="13" customFormat="1" x14ac:dyDescent="0.2">
      <c r="A8" s="9"/>
      <c r="B8" s="10">
        <v>2005</v>
      </c>
      <c r="C8" s="10">
        <v>2006</v>
      </c>
      <c r="D8" s="10">
        <v>2007</v>
      </c>
      <c r="E8" s="10">
        <v>2008</v>
      </c>
      <c r="F8" s="11" t="s">
        <v>4</v>
      </c>
      <c r="G8" s="11" t="s">
        <v>1</v>
      </c>
      <c r="H8" s="10">
        <v>2010</v>
      </c>
      <c r="I8" s="10">
        <v>2011</v>
      </c>
      <c r="J8" s="10">
        <v>2012</v>
      </c>
      <c r="K8" s="10">
        <v>2013</v>
      </c>
      <c r="L8" s="10">
        <v>2014</v>
      </c>
      <c r="M8" s="10">
        <v>2015</v>
      </c>
      <c r="N8" s="10">
        <v>2016</v>
      </c>
      <c r="O8" s="10" t="s">
        <v>3</v>
      </c>
    </row>
    <row r="9" spans="1:15" x14ac:dyDescent="0.2">
      <c r="A9" s="8" t="s">
        <v>15</v>
      </c>
    </row>
    <row r="10" spans="1:15" x14ac:dyDescent="0.2">
      <c r="A10" s="6" t="s">
        <v>8</v>
      </c>
      <c r="B10">
        <v>644590</v>
      </c>
      <c r="O10">
        <f t="shared" ref="O10:O49" si="0">SUM(B10:N10)</f>
        <v>644590</v>
      </c>
    </row>
    <row r="11" spans="1:15" x14ac:dyDescent="0.2">
      <c r="A11" s="8" t="s">
        <v>16</v>
      </c>
      <c r="B11" s="1">
        <v>-644590</v>
      </c>
      <c r="O11">
        <f t="shared" si="0"/>
        <v>-644590</v>
      </c>
    </row>
    <row r="12" spans="1:15" x14ac:dyDescent="0.2">
      <c r="A12" s="7" t="s">
        <v>17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">
      <c r="A13" s="6" t="s">
        <v>8</v>
      </c>
      <c r="C13">
        <f>6807416+642</f>
        <v>6808058</v>
      </c>
      <c r="O13">
        <f t="shared" si="0"/>
        <v>6808058</v>
      </c>
    </row>
    <row r="14" spans="1:15" x14ac:dyDescent="0.2">
      <c r="A14" s="6" t="s">
        <v>7</v>
      </c>
      <c r="C14">
        <v>211744</v>
      </c>
      <c r="O14">
        <f t="shared" si="0"/>
        <v>211744</v>
      </c>
    </row>
    <row r="15" spans="1:15" x14ac:dyDescent="0.2">
      <c r="A15" s="8" t="s">
        <v>18</v>
      </c>
      <c r="C15" s="1">
        <v>-7019802</v>
      </c>
      <c r="O15">
        <f t="shared" si="0"/>
        <v>-7019802</v>
      </c>
    </row>
    <row r="16" spans="1:15" x14ac:dyDescent="0.2">
      <c r="A16" s="7" t="s">
        <v>19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8" x14ac:dyDescent="0.2">
      <c r="A17" s="6" t="s">
        <v>8</v>
      </c>
      <c r="D17">
        <v>8023923</v>
      </c>
      <c r="O17">
        <f t="shared" si="0"/>
        <v>8023923</v>
      </c>
    </row>
    <row r="18" spans="1:18" x14ac:dyDescent="0.2">
      <c r="A18" s="6" t="s">
        <v>7</v>
      </c>
      <c r="D18">
        <v>12131412</v>
      </c>
      <c r="O18">
        <f t="shared" si="0"/>
        <v>12131412</v>
      </c>
    </row>
    <row r="19" spans="1:18" x14ac:dyDescent="0.2">
      <c r="A19" s="7" t="s">
        <v>20</v>
      </c>
      <c r="B19" s="4"/>
      <c r="C19" s="4"/>
      <c r="D19" s="12">
        <f>-16541986+1705283</f>
        <v>-14836703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>
        <f t="shared" si="0"/>
        <v>-14836703</v>
      </c>
    </row>
    <row r="20" spans="1:18" x14ac:dyDescent="0.2">
      <c r="A20" s="7" t="s">
        <v>21</v>
      </c>
      <c r="B20" s="4"/>
      <c r="C20" s="4"/>
      <c r="D20" s="12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8" x14ac:dyDescent="0.2">
      <c r="A21" s="6" t="s">
        <v>8</v>
      </c>
      <c r="D21" s="2"/>
      <c r="E21">
        <v>8810663</v>
      </c>
      <c r="O21">
        <f t="shared" si="0"/>
        <v>8810663</v>
      </c>
    </row>
    <row r="22" spans="1:18" x14ac:dyDescent="0.2">
      <c r="A22" s="6" t="s">
        <v>7</v>
      </c>
      <c r="D22" s="2"/>
      <c r="E22">
        <v>14299615</v>
      </c>
      <c r="O22">
        <f t="shared" si="0"/>
        <v>14299615</v>
      </c>
    </row>
    <row r="23" spans="1:18" x14ac:dyDescent="0.2">
      <c r="A23" s="16" t="s">
        <v>23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8" x14ac:dyDescent="0.2">
      <c r="A24" s="6" t="s">
        <v>8</v>
      </c>
      <c r="B24" s="4"/>
      <c r="C24" s="4"/>
      <c r="D24" s="4"/>
      <c r="E24" s="4"/>
      <c r="F24" s="4">
        <v>856983.23</v>
      </c>
      <c r="G24" s="4"/>
      <c r="H24" s="4"/>
      <c r="I24" s="4"/>
      <c r="J24" s="4"/>
      <c r="K24" s="4"/>
      <c r="L24" s="4"/>
      <c r="M24" s="4"/>
      <c r="N24" s="4"/>
      <c r="O24" s="4">
        <f t="shared" si="0"/>
        <v>856983.23</v>
      </c>
    </row>
    <row r="25" spans="1:18" x14ac:dyDescent="0.2">
      <c r="A25" s="6" t="s">
        <v>7</v>
      </c>
      <c r="B25" s="4"/>
      <c r="C25" s="4"/>
      <c r="D25" s="4"/>
      <c r="E25" s="4"/>
      <c r="F25" s="4">
        <v>1233219.77</v>
      </c>
      <c r="G25" s="4"/>
      <c r="H25" s="4"/>
      <c r="I25" s="4"/>
      <c r="J25" s="4"/>
      <c r="K25" s="4"/>
      <c r="L25" s="4"/>
      <c r="M25" s="4"/>
      <c r="N25" s="4"/>
      <c r="O25" s="4">
        <f t="shared" si="0"/>
        <v>1233219.77</v>
      </c>
    </row>
    <row r="26" spans="1:18" x14ac:dyDescent="0.2">
      <c r="A26" s="16" t="s">
        <v>24</v>
      </c>
      <c r="B26" s="4"/>
      <c r="C26" s="4"/>
      <c r="D26" s="4"/>
      <c r="E26" s="4"/>
      <c r="F26" s="4">
        <v>-417324</v>
      </c>
      <c r="G26" s="4"/>
      <c r="H26" s="4"/>
      <c r="I26" s="4"/>
      <c r="J26" s="4"/>
      <c r="K26" s="4"/>
      <c r="L26" s="4"/>
      <c r="M26" s="4"/>
      <c r="N26" s="4"/>
      <c r="O26" s="4">
        <f>SUM(B26:N26)</f>
        <v>-417324</v>
      </c>
    </row>
    <row r="27" spans="1:18" x14ac:dyDescent="0.2">
      <c r="A27" s="16" t="s">
        <v>22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8" x14ac:dyDescent="0.2">
      <c r="A28" s="6" t="s">
        <v>8</v>
      </c>
      <c r="B28" s="4"/>
      <c r="C28" s="4"/>
      <c r="D28" s="4"/>
      <c r="E28" s="4"/>
      <c r="F28" s="4"/>
      <c r="G28" s="4">
        <v>7194345.4399999995</v>
      </c>
      <c r="H28" s="4"/>
      <c r="I28" s="4"/>
      <c r="J28" s="4"/>
      <c r="K28" s="4"/>
      <c r="L28" s="4"/>
      <c r="M28" s="4"/>
      <c r="N28" s="4"/>
      <c r="O28" s="4">
        <f t="shared" ref="O28:O29" si="1">SUM(B28:N28)</f>
        <v>7194345.4399999995</v>
      </c>
    </row>
    <row r="29" spans="1:18" x14ac:dyDescent="0.2">
      <c r="A29" s="6" t="s">
        <v>7</v>
      </c>
      <c r="B29" s="4"/>
      <c r="C29" s="4"/>
      <c r="D29" s="4"/>
      <c r="E29" s="4"/>
      <c r="F29" s="4"/>
      <c r="G29" s="4">
        <v>10352838.560000001</v>
      </c>
      <c r="H29" s="4"/>
      <c r="I29" s="4"/>
      <c r="J29" s="4"/>
      <c r="K29" s="4"/>
      <c r="L29" s="4"/>
      <c r="M29" s="4"/>
      <c r="N29" s="4"/>
      <c r="O29" s="4">
        <f t="shared" si="1"/>
        <v>10352838.560000001</v>
      </c>
    </row>
    <row r="30" spans="1:18" x14ac:dyDescent="0.2">
      <c r="A30" s="7" t="s">
        <v>11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8" x14ac:dyDescent="0.2">
      <c r="A31" s="6" t="s">
        <v>8</v>
      </c>
      <c r="H31">
        <v>8374223</v>
      </c>
      <c r="O31" s="4">
        <f t="shared" ref="O31:O32" si="2">SUM(B31:N31)</f>
        <v>8374223</v>
      </c>
      <c r="Q31" s="14"/>
      <c r="R31" s="14"/>
    </row>
    <row r="32" spans="1:18" x14ac:dyDescent="0.2">
      <c r="A32" s="6" t="s">
        <v>7</v>
      </c>
      <c r="H32">
        <v>11597705</v>
      </c>
      <c r="O32" s="4">
        <f t="shared" si="2"/>
        <v>11597705</v>
      </c>
    </row>
    <row r="33" spans="1:15" x14ac:dyDescent="0.2">
      <c r="A33" s="7" t="s">
        <v>12</v>
      </c>
      <c r="B33" s="4"/>
      <c r="C33" s="4"/>
      <c r="D33" s="4"/>
      <c r="E33" s="5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">
      <c r="A34" s="6" t="s">
        <v>8</v>
      </c>
      <c r="D34" s="4"/>
      <c r="E34" s="5"/>
      <c r="F34" s="4"/>
      <c r="I34">
        <v>9440652</v>
      </c>
      <c r="O34" s="4">
        <f t="shared" ref="O34:O35" si="3">SUM(B34:N34)</f>
        <v>9440652</v>
      </c>
    </row>
    <row r="35" spans="1:15" x14ac:dyDescent="0.2">
      <c r="A35" s="6" t="s">
        <v>7</v>
      </c>
      <c r="D35" s="4"/>
      <c r="E35" s="5"/>
      <c r="F35" s="4"/>
      <c r="I35">
        <v>13867400</v>
      </c>
      <c r="O35" s="4">
        <f t="shared" si="3"/>
        <v>13867400</v>
      </c>
    </row>
    <row r="36" spans="1:15" x14ac:dyDescent="0.2">
      <c r="A36" s="7" t="s">
        <v>13</v>
      </c>
      <c r="B36" s="4"/>
      <c r="C36" s="4"/>
      <c r="D36" s="4"/>
      <c r="E36" s="5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">
      <c r="A37" s="6" t="s">
        <v>8</v>
      </c>
      <c r="B37" s="4"/>
      <c r="C37" s="4"/>
      <c r="D37" s="4"/>
      <c r="E37" s="5"/>
      <c r="F37" s="4"/>
      <c r="G37" s="4"/>
      <c r="H37" s="4"/>
      <c r="I37" s="4"/>
      <c r="J37" s="4">
        <v>9468408</v>
      </c>
      <c r="K37" s="4"/>
      <c r="L37" s="4"/>
      <c r="M37" s="4"/>
      <c r="N37" s="4"/>
      <c r="O37" s="4">
        <f t="shared" ref="O37:O38" si="4">SUM(B37:N37)</f>
        <v>9468408</v>
      </c>
    </row>
    <row r="38" spans="1:15" x14ac:dyDescent="0.2">
      <c r="A38" s="6" t="s">
        <v>7</v>
      </c>
      <c r="B38" s="4"/>
      <c r="C38" s="4"/>
      <c r="D38" s="4"/>
      <c r="E38" s="5"/>
      <c r="F38" s="4"/>
      <c r="G38" s="4"/>
      <c r="H38" s="4"/>
      <c r="I38" s="4"/>
      <c r="J38" s="4">
        <v>12719197</v>
      </c>
      <c r="K38" s="4"/>
      <c r="L38" s="4"/>
      <c r="M38" s="4"/>
      <c r="N38" s="4"/>
      <c r="O38" s="4">
        <f t="shared" si="4"/>
        <v>12719197</v>
      </c>
    </row>
    <row r="39" spans="1:15" x14ac:dyDescent="0.2">
      <c r="A39" s="7" t="s">
        <v>14</v>
      </c>
      <c r="B39" s="4"/>
      <c r="C39" s="4"/>
      <c r="D39" s="4"/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">
      <c r="A40" s="6" t="s">
        <v>8</v>
      </c>
      <c r="B40" s="4"/>
      <c r="C40" s="4"/>
      <c r="D40" s="4"/>
      <c r="E40" s="5"/>
      <c r="F40" s="4"/>
      <c r="G40" s="4"/>
      <c r="H40" s="4"/>
      <c r="I40" s="4"/>
      <c r="J40" s="4"/>
      <c r="K40" s="4">
        <v>9344320</v>
      </c>
      <c r="L40" s="4"/>
      <c r="M40" s="4"/>
      <c r="N40" s="4"/>
      <c r="O40" s="4">
        <f t="shared" si="0"/>
        <v>9344320</v>
      </c>
    </row>
    <row r="41" spans="1:15" x14ac:dyDescent="0.2">
      <c r="A41" s="6" t="s">
        <v>7</v>
      </c>
      <c r="B41" s="4"/>
      <c r="C41" s="4"/>
      <c r="D41" s="4"/>
      <c r="E41" s="5"/>
      <c r="F41" s="4"/>
      <c r="G41" s="4"/>
      <c r="H41" s="4"/>
      <c r="I41" s="4"/>
      <c r="J41" s="4"/>
      <c r="K41" s="4">
        <v>13070117</v>
      </c>
      <c r="L41" s="4"/>
      <c r="M41" s="4"/>
      <c r="N41" s="4"/>
      <c r="O41" s="4">
        <f t="shared" si="0"/>
        <v>13070117</v>
      </c>
    </row>
    <row r="42" spans="1:15" x14ac:dyDescent="0.2">
      <c r="A42" s="7" t="s">
        <v>10</v>
      </c>
      <c r="B42" s="4"/>
      <c r="C42" s="4"/>
      <c r="D42" s="4"/>
      <c r="E42" s="5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">
      <c r="A43" s="6" t="s">
        <v>8</v>
      </c>
      <c r="B43" s="4"/>
      <c r="C43" s="4"/>
      <c r="D43" s="4"/>
      <c r="E43" s="5"/>
      <c r="F43" s="4"/>
      <c r="G43" s="4"/>
      <c r="H43" s="4"/>
      <c r="I43" s="4"/>
      <c r="J43" s="4"/>
      <c r="K43" s="4"/>
      <c r="L43" s="4">
        <v>10163291</v>
      </c>
      <c r="M43" s="4"/>
      <c r="N43" s="4"/>
      <c r="O43" s="4">
        <f t="shared" si="0"/>
        <v>10163291</v>
      </c>
    </row>
    <row r="44" spans="1:15" x14ac:dyDescent="0.2">
      <c r="A44" s="6" t="s">
        <v>7</v>
      </c>
      <c r="B44" s="4"/>
      <c r="C44" s="4"/>
      <c r="D44" s="4"/>
      <c r="E44" s="5"/>
      <c r="F44" s="4"/>
      <c r="G44" s="4"/>
      <c r="H44" s="4"/>
      <c r="I44" s="4"/>
      <c r="J44" s="4"/>
      <c r="K44" s="4"/>
      <c r="L44" s="4">
        <v>12909839</v>
      </c>
      <c r="M44" s="4"/>
      <c r="N44" s="4"/>
      <c r="O44" s="4">
        <f t="shared" si="0"/>
        <v>12909839</v>
      </c>
    </row>
    <row r="45" spans="1:15" x14ac:dyDescent="0.2">
      <c r="A45" s="7" t="s">
        <v>6</v>
      </c>
      <c r="B45" s="4"/>
      <c r="C45" s="4"/>
      <c r="D45" s="4"/>
      <c r="E45" s="5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2">
      <c r="A46" s="6" t="s">
        <v>8</v>
      </c>
      <c r="M46">
        <v>7339663</v>
      </c>
      <c r="O46">
        <f t="shared" si="0"/>
        <v>7339663</v>
      </c>
    </row>
    <row r="47" spans="1:15" x14ac:dyDescent="0.2">
      <c r="A47" s="6" t="s">
        <v>7</v>
      </c>
      <c r="M47">
        <v>12130732</v>
      </c>
      <c r="O47">
        <f t="shared" si="0"/>
        <v>12130732</v>
      </c>
    </row>
    <row r="48" spans="1:15" x14ac:dyDescent="0.2">
      <c r="A48" s="7" t="s">
        <v>9</v>
      </c>
    </row>
    <row r="49" spans="1:17" x14ac:dyDescent="0.2">
      <c r="A49" s="6" t="s">
        <v>7</v>
      </c>
      <c r="N49">
        <v>12924609</v>
      </c>
      <c r="O49">
        <f t="shared" si="0"/>
        <v>12924609</v>
      </c>
    </row>
    <row r="50" spans="1:17" x14ac:dyDescent="0.2">
      <c r="A50" s="9" t="s">
        <v>2</v>
      </c>
      <c r="B50" s="15">
        <f>SUM(B10:B49)</f>
        <v>0</v>
      </c>
      <c r="C50" s="15">
        <f t="shared" ref="C50:N50" si="5">SUM(C9:C49)</f>
        <v>0</v>
      </c>
      <c r="D50" s="15">
        <f t="shared" si="5"/>
        <v>5318632</v>
      </c>
      <c r="E50" s="15">
        <f t="shared" si="5"/>
        <v>23110278</v>
      </c>
      <c r="F50" s="15">
        <f t="shared" si="5"/>
        <v>1672879</v>
      </c>
      <c r="G50" s="15">
        <f t="shared" si="5"/>
        <v>17547184</v>
      </c>
      <c r="H50" s="15">
        <f t="shared" si="5"/>
        <v>19971928</v>
      </c>
      <c r="I50" s="15">
        <f t="shared" si="5"/>
        <v>23308052</v>
      </c>
      <c r="J50" s="15">
        <f t="shared" si="5"/>
        <v>22187605</v>
      </c>
      <c r="K50" s="15">
        <f t="shared" si="5"/>
        <v>22414437</v>
      </c>
      <c r="L50" s="15">
        <f t="shared" si="5"/>
        <v>23073130</v>
      </c>
      <c r="M50" s="15">
        <f t="shared" si="5"/>
        <v>19470395</v>
      </c>
      <c r="N50" s="15">
        <f t="shared" si="5"/>
        <v>12924609</v>
      </c>
      <c r="O50" s="15">
        <f>SUM(O9:O49)</f>
        <v>190999129</v>
      </c>
    </row>
    <row r="52" spans="1:17" x14ac:dyDescent="0.2"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x14ac:dyDescent="0.2">
      <c r="A53" t="s">
        <v>5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"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x14ac:dyDescent="0.2">
      <c r="A55" s="6"/>
    </row>
    <row r="56" spans="1:17" x14ac:dyDescent="0.2">
      <c r="A56" s="6"/>
    </row>
  </sheetData>
  <pageMargins left="0.45" right="0.35" top="1" bottom="1" header="0.5" footer="0.5"/>
  <pageSetup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G20" sqref="G20"/>
    </sheetView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D1ED5C2-730D-4514-8C1B-94C8FC6A70CE}"/>
</file>

<file path=customXml/itemProps2.xml><?xml version="1.0" encoding="utf-8"?>
<ds:datastoreItem xmlns:ds="http://schemas.openxmlformats.org/officeDocument/2006/customXml" ds:itemID="{3D6E1521-3B10-48A0-88D0-FDD4DC3649DF}"/>
</file>

<file path=customXml/itemProps3.xml><?xml version="1.0" encoding="utf-8"?>
<ds:datastoreItem xmlns:ds="http://schemas.openxmlformats.org/officeDocument/2006/customXml" ds:itemID="{7454F4BF-C510-43BB-8EF0-1F9B2B324405}"/>
</file>

<file path=customXml/itemProps4.xml><?xml version="1.0" encoding="utf-8"?>
<ds:datastoreItem xmlns:ds="http://schemas.openxmlformats.org/officeDocument/2006/customXml" ds:itemID="{30908C97-C324-4B4E-988D-3F44330785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PTC (12_31_2016 PROV)</vt:lpstr>
      <vt:lpstr>----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 Zimbalist</cp:lastModifiedBy>
  <cp:lastPrinted>2017-06-29T23:01:37Z</cp:lastPrinted>
  <dcterms:modified xsi:type="dcterms:W3CDTF">2017-06-29T23:01:48Z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