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020\2020 COVID-19\WUTC U-200281 COVID-19 Docket\2023-WA-COVID-19 Reporting\10-2023 WA COVID-19 Report\"/>
    </mc:Choice>
  </mc:AlternateContent>
  <xr:revisionPtr revIDLastSave="0" documentId="13_ncr:1_{00E75BB1-F87A-405A-86AC-65ADAF40F2DE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Section K. #1 " sheetId="9" r:id="rId1"/>
    <sheet name="Section K. #2. a,b,c" sheetId="10" r:id="rId2"/>
  </sheets>
  <calcPr calcId="191029" iterate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2" i="9" l="1"/>
  <c r="H12" i="9"/>
  <c r="D12" i="9"/>
  <c r="C12" i="9"/>
  <c r="D14" i="10" l="1"/>
  <c r="C14" i="10"/>
  <c r="H7" i="10"/>
  <c r="G7" i="10"/>
  <c r="F7" i="10"/>
  <c r="E7" i="10"/>
  <c r="D7" i="10"/>
  <c r="C7" i="10"/>
  <c r="J6" i="10"/>
  <c r="I6" i="10"/>
  <c r="J5" i="10"/>
  <c r="I5" i="10"/>
  <c r="J4" i="10"/>
  <c r="I4" i="10"/>
  <c r="I7" i="10" l="1"/>
  <c r="J7" i="10"/>
</calcChain>
</file>

<file path=xl/sharedStrings.xml><?xml version="1.0" encoding="utf-8"?>
<sst xmlns="http://schemas.openxmlformats.org/spreadsheetml/2006/main" count="57" uniqueCount="34">
  <si>
    <t>Commercial</t>
  </si>
  <si>
    <t>Residential</t>
  </si>
  <si>
    <t>Total</t>
  </si>
  <si>
    <t>Number of accounts</t>
  </si>
  <si>
    <t>Average Benefits</t>
  </si>
  <si>
    <t>Electric</t>
  </si>
  <si>
    <t>Gas</t>
  </si>
  <si>
    <t>Dual</t>
  </si>
  <si>
    <t>N/A*</t>
  </si>
  <si>
    <t>Low-Income*</t>
  </si>
  <si>
    <t>*Low-income residential customers are also included in the residential category</t>
  </si>
  <si>
    <t>Industrial</t>
  </si>
  <si>
    <t>Grand Total</t>
  </si>
  <si>
    <t>Days Past Due</t>
  </si>
  <si>
    <t># of Customers</t>
  </si>
  <si>
    <t>Past Due Amt.</t>
  </si>
  <si>
    <t>30+</t>
  </si>
  <si>
    <t>60+</t>
  </si>
  <si>
    <t>90+</t>
  </si>
  <si>
    <t>Avista - Oct 2023 COVID-19 Credit and Collections Monthly Reporting</t>
  </si>
  <si>
    <t>Total LIHEAP</t>
  </si>
  <si>
    <t>Total LIRAP</t>
  </si>
  <si>
    <t>Current Amount</t>
  </si>
  <si>
    <t>Number of Payments</t>
  </si>
  <si>
    <t>AMP (LIRAP)*</t>
  </si>
  <si>
    <t>Housing</t>
  </si>
  <si>
    <t>LIHEAP</t>
  </si>
  <si>
    <t>LIRAP GRANT</t>
  </si>
  <si>
    <t>MISC EA</t>
  </si>
  <si>
    <t>Project Share</t>
  </si>
  <si>
    <t>MED (LIRAP)</t>
  </si>
  <si>
    <t>AFP (LIRAP)*</t>
  </si>
  <si>
    <t>*For AMP/AFP: number of payments=number of accounts receiving credits.                                                                  **For My Energy Discount: number of payments = number of accounts receiving credits</t>
  </si>
  <si>
    <t xml:space="preserve">October 2023 Residential Debt Relief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</si>
</sst>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Tahoma"/>
      <family val="2"/>
    </font>
    <font>
      <sz val="11"/>
      <color rgb="FF454545"/>
      <name val="Calibri"/>
      <family val="2"/>
      <scheme val="minor"/>
    </font>
    <font>
      <b/>
      <sz val="11"/>
      <color rgb="FF454545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107">
    <xf numFmtId="0" fontId="0" fillId="0" borderId="0" xfId="0"/>
    <xf numFmtId="0" fontId="1" fillId="0" borderId="1" xfId="0" applyFont="1" applyBorder="1" applyAlignment="1">
      <alignment vertical="center" wrapText="1"/>
    </xf>
    <xf numFmtId="44" fontId="0" fillId="0" borderId="9" xfId="2" applyFont="1" applyBorder="1"/>
    <xf numFmtId="0" fontId="0" fillId="0" borderId="16" xfId="0" applyBorder="1"/>
    <xf numFmtId="0" fontId="1" fillId="0" borderId="1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7" xfId="0" applyFont="1" applyBorder="1"/>
    <xf numFmtId="44" fontId="0" fillId="0" borderId="18" xfId="2" applyFont="1" applyBorder="1"/>
    <xf numFmtId="164" fontId="0" fillId="0" borderId="8" xfId="1" applyNumberFormat="1" applyFont="1" applyBorder="1"/>
    <xf numFmtId="44" fontId="0" fillId="0" borderId="2" xfId="2" applyFont="1" applyBorder="1"/>
    <xf numFmtId="44" fontId="4" fillId="0" borderId="9" xfId="2" applyFont="1" applyBorder="1" applyAlignment="1">
      <alignment horizontal="right" vertical="top"/>
    </xf>
    <xf numFmtId="44" fontId="4" fillId="0" borderId="18" xfId="2" applyFont="1" applyBorder="1" applyAlignment="1">
      <alignment horizontal="right" vertical="top"/>
    </xf>
    <xf numFmtId="164" fontId="4" fillId="0" borderId="8" xfId="1" applyNumberFormat="1" applyFont="1" applyBorder="1" applyAlignment="1">
      <alignment horizontal="right" vertical="top"/>
    </xf>
    <xf numFmtId="44" fontId="4" fillId="0" borderId="2" xfId="2" applyFont="1" applyBorder="1" applyAlignment="1">
      <alignment horizontal="right" vertical="top"/>
    </xf>
    <xf numFmtId="0" fontId="1" fillId="0" borderId="19" xfId="0" applyFont="1" applyBorder="1"/>
    <xf numFmtId="44" fontId="5" fillId="0" borderId="12" xfId="2" applyFont="1" applyBorder="1" applyAlignment="1">
      <alignment horizontal="right" vertical="top"/>
    </xf>
    <xf numFmtId="164" fontId="5" fillId="0" borderId="10" xfId="1" applyNumberFormat="1" applyFont="1" applyBorder="1" applyAlignment="1">
      <alignment horizontal="right" vertical="top"/>
    </xf>
    <xf numFmtId="44" fontId="5" fillId="0" borderId="20" xfId="2" applyFont="1" applyBorder="1" applyAlignment="1">
      <alignment horizontal="right" vertical="top"/>
    </xf>
    <xf numFmtId="44" fontId="1" fillId="0" borderId="12" xfId="2" applyFont="1" applyBorder="1"/>
    <xf numFmtId="0" fontId="0" fillId="0" borderId="5" xfId="0" applyBorder="1"/>
    <xf numFmtId="0" fontId="1" fillId="0" borderId="8" xfId="0" applyFont="1" applyBorder="1" applyAlignment="1">
      <alignment vertical="center" wrapText="1"/>
    </xf>
    <xf numFmtId="0" fontId="0" fillId="0" borderId="9" xfId="0" applyBorder="1" applyAlignment="1">
      <alignment vertical="center"/>
    </xf>
    <xf numFmtId="0" fontId="1" fillId="0" borderId="8" xfId="0" applyFont="1" applyBorder="1"/>
    <xf numFmtId="164" fontId="4" fillId="0" borderId="1" xfId="1" applyNumberFormat="1" applyFont="1" applyBorder="1" applyAlignment="1">
      <alignment horizontal="right" vertical="top"/>
    </xf>
    <xf numFmtId="164" fontId="0" fillId="0" borderId="0" xfId="0" applyNumberFormat="1"/>
    <xf numFmtId="0" fontId="1" fillId="0" borderId="10" xfId="0" applyFont="1" applyBorder="1"/>
    <xf numFmtId="164" fontId="5" fillId="0" borderId="11" xfId="1" applyNumberFormat="1" applyFont="1" applyBorder="1" applyAlignment="1">
      <alignment horizontal="right" vertical="top"/>
    </xf>
    <xf numFmtId="164" fontId="0" fillId="0" borderId="10" xfId="1" applyNumberFormat="1" applyFont="1" applyBorder="1"/>
    <xf numFmtId="3" fontId="1" fillId="0" borderId="10" xfId="0" applyNumberFormat="1" applyFont="1" applyBorder="1"/>
    <xf numFmtId="3" fontId="4" fillId="0" borderId="8" xfId="0" applyNumberFormat="1" applyFont="1" applyBorder="1" applyAlignment="1">
      <alignment horizontal="right" vertical="top"/>
    </xf>
    <xf numFmtId="164" fontId="0" fillId="0" borderId="8" xfId="1" applyNumberFormat="1" applyFont="1" applyBorder="1" applyAlignment="1"/>
    <xf numFmtId="164" fontId="4" fillId="0" borderId="8" xfId="1" applyNumberFormat="1" applyFont="1" applyBorder="1" applyAlignment="1">
      <alignment vertical="top"/>
    </xf>
    <xf numFmtId="3" fontId="0" fillId="0" borderId="22" xfId="0" applyNumberFormat="1" applyBorder="1"/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165" fontId="0" fillId="0" borderId="1" xfId="2" applyNumberFormat="1" applyFont="1" applyFill="1" applyBorder="1"/>
    <xf numFmtId="164" fontId="0" fillId="0" borderId="9" xfId="1" applyNumberFormat="1" applyFont="1" applyFill="1" applyBorder="1"/>
    <xf numFmtId="0" fontId="1" fillId="0" borderId="5" xfId="0" applyFont="1" applyBorder="1" applyAlignment="1">
      <alignment horizontal="center" vertical="center"/>
    </xf>
    <xf numFmtId="0" fontId="1" fillId="0" borderId="30" xfId="0" applyFont="1" applyBorder="1"/>
    <xf numFmtId="0" fontId="2" fillId="0" borderId="31" xfId="0" applyFont="1" applyBorder="1" applyAlignment="1">
      <alignment vertical="center"/>
    </xf>
    <xf numFmtId="164" fontId="2" fillId="0" borderId="31" xfId="1" applyNumberFormat="1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0" xfId="0" applyFont="1" applyBorder="1"/>
    <xf numFmtId="44" fontId="2" fillId="0" borderId="32" xfId="2" applyFont="1" applyBorder="1" applyAlignment="1">
      <alignment vertical="center"/>
    </xf>
    <xf numFmtId="44" fontId="2" fillId="0" borderId="32" xfId="2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165" fontId="0" fillId="0" borderId="0" xfId="2" applyNumberFormat="1" applyFont="1" applyFill="1" applyBorder="1"/>
    <xf numFmtId="165" fontId="0" fillId="0" borderId="33" xfId="2" applyNumberFormat="1" applyFont="1" applyFill="1" applyBorder="1"/>
    <xf numFmtId="164" fontId="0" fillId="0" borderId="34" xfId="1" applyNumberFormat="1" applyFont="1" applyFill="1" applyBorder="1"/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/>
    <xf numFmtId="44" fontId="2" fillId="0" borderId="37" xfId="2" applyFont="1" applyBorder="1" applyAlignment="1">
      <alignment vertical="center"/>
    </xf>
    <xf numFmtId="44" fontId="2" fillId="0" borderId="37" xfId="2" applyFont="1" applyBorder="1" applyAlignment="1">
      <alignment vertical="center" wrapText="1"/>
    </xf>
    <xf numFmtId="165" fontId="0" fillId="0" borderId="40" xfId="2" applyNumberFormat="1" applyFont="1" applyFill="1" applyBorder="1"/>
    <xf numFmtId="164" fontId="0" fillId="0" borderId="41" xfId="1" applyNumberFormat="1" applyFont="1" applyFill="1" applyBorder="1"/>
    <xf numFmtId="0" fontId="7" fillId="0" borderId="31" xfId="0" applyFont="1" applyBorder="1"/>
    <xf numFmtId="164" fontId="7" fillId="0" borderId="31" xfId="1" applyNumberFormat="1" applyFont="1" applyBorder="1"/>
    <xf numFmtId="165" fontId="0" fillId="0" borderId="43" xfId="2" applyNumberFormat="1" applyFont="1" applyBorder="1"/>
    <xf numFmtId="164" fontId="0" fillId="0" borderId="44" xfId="1" applyNumberFormat="1" applyFont="1" applyBorder="1"/>
    <xf numFmtId="44" fontId="7" fillId="0" borderId="37" xfId="2" applyFont="1" applyBorder="1"/>
    <xf numFmtId="0" fontId="0" fillId="3" borderId="0" xfId="0" applyFill="1"/>
    <xf numFmtId="0" fontId="7" fillId="0" borderId="17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38" xfId="0" applyFont="1" applyBorder="1" applyAlignment="1">
      <alignment horizontal="left"/>
    </xf>
    <xf numFmtId="0" fontId="7" fillId="0" borderId="39" xfId="0" applyFont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7" fillId="0" borderId="42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17" fontId="6" fillId="2" borderId="23" xfId="3" applyNumberFormat="1" applyFont="1" applyFill="1" applyBorder="1" applyAlignment="1">
      <alignment horizontal="center" vertical="center"/>
    </xf>
    <xf numFmtId="0" fontId="6" fillId="2" borderId="24" xfId="3" applyFont="1" applyFill="1" applyBorder="1" applyAlignment="1">
      <alignment horizontal="center" vertical="center"/>
    </xf>
    <xf numFmtId="0" fontId="6" fillId="2" borderId="27" xfId="3" applyFont="1" applyFill="1" applyBorder="1" applyAlignment="1">
      <alignment horizontal="center" vertical="center"/>
    </xf>
    <xf numFmtId="0" fontId="6" fillId="2" borderId="28" xfId="3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17" fontId="6" fillId="2" borderId="16" xfId="3" applyNumberFormat="1" applyFont="1" applyFill="1" applyBorder="1" applyAlignment="1">
      <alignment horizontal="center" vertical="center" wrapText="1"/>
    </xf>
    <xf numFmtId="17" fontId="6" fillId="2" borderId="26" xfId="3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4" borderId="48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51" xfId="0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 2" xfId="3" xr:uid="{89854309-9C48-4B7F-B1C8-E754D01EDA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workbookViewId="0">
      <selection activeCell="A22" sqref="A22"/>
    </sheetView>
  </sheetViews>
  <sheetFormatPr defaultRowHeight="15" x14ac:dyDescent="0.25"/>
  <cols>
    <col min="1" max="1" width="23.140625" bestFit="1" customWidth="1"/>
    <col min="2" max="2" width="19" bestFit="1" customWidth="1"/>
    <col min="3" max="3" width="10.140625" bestFit="1" customWidth="1"/>
    <col min="4" max="4" width="18.140625" bestFit="1" customWidth="1"/>
    <col min="5" max="5" width="1.28515625" customWidth="1"/>
    <col min="6" max="6" width="12" bestFit="1" customWidth="1"/>
    <col min="7" max="7" width="10.85546875" bestFit="1" customWidth="1"/>
    <col min="8" max="8" width="11.5703125" bestFit="1" customWidth="1"/>
    <col min="9" max="9" width="10.42578125" bestFit="1" customWidth="1"/>
  </cols>
  <sheetData>
    <row r="1" spans="1:9" ht="15.75" thickBot="1" x14ac:dyDescent="0.3">
      <c r="A1" s="100" t="s">
        <v>33</v>
      </c>
      <c r="B1" s="80"/>
      <c r="C1" s="80"/>
      <c r="D1" s="80"/>
      <c r="E1" s="80"/>
      <c r="F1" s="80"/>
      <c r="G1" s="80"/>
      <c r="H1" s="80"/>
      <c r="I1" s="80"/>
    </row>
    <row r="2" spans="1:9" ht="28.35" customHeight="1" x14ac:dyDescent="0.25">
      <c r="A2" s="81">
        <v>45221</v>
      </c>
      <c r="B2" s="82"/>
      <c r="C2" s="85" t="s">
        <v>20</v>
      </c>
      <c r="D2" s="87" t="s">
        <v>21</v>
      </c>
      <c r="E2" s="62"/>
      <c r="F2" s="89">
        <v>45221</v>
      </c>
      <c r="G2" s="90"/>
      <c r="H2" s="35" t="s">
        <v>22</v>
      </c>
      <c r="I2" s="36" t="s">
        <v>23</v>
      </c>
    </row>
    <row r="3" spans="1:9" ht="15.75" thickBot="1" x14ac:dyDescent="0.3">
      <c r="A3" s="83"/>
      <c r="B3" s="84"/>
      <c r="C3" s="86"/>
      <c r="D3" s="88"/>
      <c r="E3" s="62"/>
      <c r="F3" s="63" t="s">
        <v>24</v>
      </c>
      <c r="G3" s="64"/>
      <c r="H3" s="37">
        <v>8570.74</v>
      </c>
      <c r="I3" s="38">
        <v>110</v>
      </c>
    </row>
    <row r="4" spans="1:9" x14ac:dyDescent="0.25">
      <c r="A4" s="39" t="s">
        <v>5</v>
      </c>
      <c r="B4" s="40" t="s">
        <v>3</v>
      </c>
      <c r="C4" s="41">
        <v>35</v>
      </c>
      <c r="D4" s="42">
        <v>8792</v>
      </c>
      <c r="E4" s="62"/>
      <c r="F4" s="63" t="s">
        <v>25</v>
      </c>
      <c r="G4" s="64"/>
      <c r="H4" s="37">
        <v>0</v>
      </c>
      <c r="I4" s="38">
        <v>0</v>
      </c>
    </row>
    <row r="5" spans="1:9" ht="15.75" thickBot="1" x14ac:dyDescent="0.3">
      <c r="A5" s="43"/>
      <c r="B5" s="44" t="s">
        <v>4</v>
      </c>
      <c r="C5" s="45">
        <v>636.6</v>
      </c>
      <c r="D5" s="46">
        <v>51.97</v>
      </c>
      <c r="E5" s="62"/>
      <c r="F5" s="63" t="s">
        <v>26</v>
      </c>
      <c r="G5" s="64"/>
      <c r="H5" s="37">
        <v>31907</v>
      </c>
      <c r="I5" s="38">
        <v>55</v>
      </c>
    </row>
    <row r="6" spans="1:9" x14ac:dyDescent="0.25">
      <c r="A6" s="39" t="s">
        <v>6</v>
      </c>
      <c r="B6" s="40" t="s">
        <v>3</v>
      </c>
      <c r="C6" s="41">
        <v>1</v>
      </c>
      <c r="D6" s="47">
        <v>335</v>
      </c>
      <c r="E6" s="62"/>
      <c r="F6" s="63" t="s">
        <v>27</v>
      </c>
      <c r="G6" s="64"/>
      <c r="H6" s="48">
        <v>367489</v>
      </c>
      <c r="I6" s="38">
        <v>1102</v>
      </c>
    </row>
    <row r="7" spans="1:9" ht="15.75" thickBot="1" x14ac:dyDescent="0.3">
      <c r="A7" s="43"/>
      <c r="B7" s="44" t="s">
        <v>4</v>
      </c>
      <c r="C7" s="45">
        <v>463</v>
      </c>
      <c r="D7" s="46">
        <v>26.55</v>
      </c>
      <c r="E7" s="62"/>
      <c r="F7" s="63" t="s">
        <v>28</v>
      </c>
      <c r="G7" s="64"/>
      <c r="H7" s="37">
        <v>44960.37</v>
      </c>
      <c r="I7" s="38">
        <v>176</v>
      </c>
    </row>
    <row r="8" spans="1:9" x14ac:dyDescent="0.25">
      <c r="A8" s="39" t="s">
        <v>7</v>
      </c>
      <c r="B8" s="40" t="s">
        <v>3</v>
      </c>
      <c r="C8" s="41">
        <v>14</v>
      </c>
      <c r="D8" s="42">
        <v>7977</v>
      </c>
      <c r="E8" s="62"/>
      <c r="F8" s="63" t="s">
        <v>29</v>
      </c>
      <c r="G8" s="64"/>
      <c r="H8" s="37">
        <v>0</v>
      </c>
      <c r="I8" s="38">
        <v>0</v>
      </c>
    </row>
    <row r="9" spans="1:9" ht="15.75" thickBot="1" x14ac:dyDescent="0.3">
      <c r="A9" s="43"/>
      <c r="B9" s="44" t="s">
        <v>4</v>
      </c>
      <c r="C9" s="45">
        <v>595.71</v>
      </c>
      <c r="D9" s="46">
        <v>63.9</v>
      </c>
      <c r="E9" s="62"/>
      <c r="F9" s="63" t="s">
        <v>30</v>
      </c>
      <c r="G9" s="64"/>
      <c r="H9" s="37">
        <v>522676.38</v>
      </c>
      <c r="I9" s="38">
        <v>19561</v>
      </c>
    </row>
    <row r="10" spans="1:9" x14ac:dyDescent="0.25">
      <c r="A10" s="39" t="s">
        <v>8</v>
      </c>
      <c r="B10" s="40" t="s">
        <v>3</v>
      </c>
      <c r="C10" s="41">
        <v>2</v>
      </c>
      <c r="D10" s="47">
        <v>194</v>
      </c>
      <c r="E10" s="62"/>
      <c r="F10" s="63" t="s">
        <v>31</v>
      </c>
      <c r="G10" s="64"/>
      <c r="H10" s="49">
        <v>91534.28</v>
      </c>
      <c r="I10" s="50">
        <v>106</v>
      </c>
    </row>
    <row r="11" spans="1:9" ht="15.75" thickBot="1" x14ac:dyDescent="0.3">
      <c r="A11" s="51"/>
      <c r="B11" s="52" t="s">
        <v>4</v>
      </c>
      <c r="C11" s="53">
        <v>711.5</v>
      </c>
      <c r="D11" s="54">
        <v>82.79</v>
      </c>
      <c r="E11" s="62"/>
      <c r="F11" s="65"/>
      <c r="G11" s="66"/>
      <c r="H11" s="55"/>
      <c r="I11" s="56"/>
    </row>
    <row r="12" spans="1:9" ht="15.75" thickTop="1" x14ac:dyDescent="0.25">
      <c r="A12" s="67" t="s">
        <v>2</v>
      </c>
      <c r="B12" s="40" t="s">
        <v>3</v>
      </c>
      <c r="C12" s="57">
        <f>SUM(C4,C6,C8,C10)</f>
        <v>52</v>
      </c>
      <c r="D12" s="58">
        <f>SUM(D4,D6,D8,D10)</f>
        <v>17298</v>
      </c>
      <c r="E12" s="62"/>
      <c r="F12" s="69" t="s">
        <v>2</v>
      </c>
      <c r="G12" s="70"/>
      <c r="H12" s="59">
        <f>SUM(H3:H11)</f>
        <v>1067137.77</v>
      </c>
      <c r="I12" s="60">
        <f>SUM(I3:I11)</f>
        <v>21110</v>
      </c>
    </row>
    <row r="13" spans="1:9" ht="15.75" customHeight="1" thickBot="1" x14ac:dyDescent="0.3">
      <c r="A13" s="68"/>
      <c r="B13" s="52" t="s">
        <v>4</v>
      </c>
      <c r="C13" s="61">
        <v>625.13</v>
      </c>
      <c r="D13" s="61">
        <v>57.33</v>
      </c>
      <c r="E13" s="62"/>
      <c r="F13" s="71" t="s">
        <v>32</v>
      </c>
      <c r="G13" s="72"/>
      <c r="H13" s="72"/>
      <c r="I13" s="73"/>
    </row>
    <row r="14" spans="1:9" x14ac:dyDescent="0.25">
      <c r="A14" s="101"/>
      <c r="B14" s="102"/>
      <c r="C14" s="102"/>
      <c r="D14" s="102"/>
      <c r="E14" s="103"/>
      <c r="F14" s="74"/>
      <c r="G14" s="75"/>
      <c r="H14" s="75"/>
      <c r="I14" s="76"/>
    </row>
    <row r="15" spans="1:9" ht="53.25" customHeight="1" thickBot="1" x14ac:dyDescent="0.3">
      <c r="A15" s="104"/>
      <c r="B15" s="105"/>
      <c r="C15" s="105"/>
      <c r="D15" s="105"/>
      <c r="E15" s="106"/>
      <c r="F15" s="77"/>
      <c r="G15" s="78"/>
      <c r="H15" s="78"/>
      <c r="I15" s="79"/>
    </row>
  </sheetData>
  <mergeCells count="18">
    <mergeCell ref="A2:B3"/>
    <mergeCell ref="C2:C3"/>
    <mergeCell ref="D2:D3"/>
    <mergeCell ref="F2:G2"/>
    <mergeCell ref="F3:G3"/>
    <mergeCell ref="A1:I1"/>
    <mergeCell ref="F4:G4"/>
    <mergeCell ref="F5:G5"/>
    <mergeCell ref="F6:G6"/>
    <mergeCell ref="F7:G7"/>
    <mergeCell ref="F8:G8"/>
    <mergeCell ref="F9:G9"/>
    <mergeCell ref="F10:G10"/>
    <mergeCell ref="F11:G11"/>
    <mergeCell ref="A12:A13"/>
    <mergeCell ref="F12:G12"/>
    <mergeCell ref="F13:I15"/>
    <mergeCell ref="A14:E1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5"/>
  <sheetViews>
    <sheetView tabSelected="1" workbookViewId="0">
      <selection activeCell="C34" sqref="C34"/>
    </sheetView>
  </sheetViews>
  <sheetFormatPr defaultColWidth="9.140625" defaultRowHeight="15" x14ac:dyDescent="0.25"/>
  <cols>
    <col min="1" max="1" width="6.85546875" customWidth="1"/>
    <col min="2" max="2" width="16.28515625" customWidth="1"/>
    <col min="3" max="3" width="14.28515625" bestFit="1" customWidth="1"/>
    <col min="4" max="7" width="16.85546875" bestFit="1" customWidth="1"/>
    <col min="8" max="8" width="13.5703125" bestFit="1" customWidth="1"/>
    <col min="10" max="10" width="15.28515625" bestFit="1" customWidth="1"/>
    <col min="14" max="14" width="14.28515625" bestFit="1" customWidth="1"/>
    <col min="16" max="16" width="14.28515625" bestFit="1" customWidth="1"/>
    <col min="18" max="18" width="13.5703125" bestFit="1" customWidth="1"/>
    <col min="20" max="20" width="14.28515625" bestFit="1" customWidth="1"/>
  </cols>
  <sheetData>
    <row r="1" spans="2:10" ht="15.75" thickBot="1" x14ac:dyDescent="0.3">
      <c r="B1" s="93" t="s">
        <v>19</v>
      </c>
      <c r="C1" s="94"/>
      <c r="D1" s="94"/>
      <c r="E1" s="94"/>
      <c r="F1" s="94"/>
      <c r="G1" s="94"/>
      <c r="H1" s="94"/>
      <c r="I1" s="94"/>
      <c r="J1" s="95"/>
    </row>
    <row r="2" spans="2:10" x14ac:dyDescent="0.25">
      <c r="B2" s="3"/>
      <c r="C2" s="96" t="s">
        <v>1</v>
      </c>
      <c r="D2" s="97"/>
      <c r="E2" s="96" t="s">
        <v>0</v>
      </c>
      <c r="F2" s="97"/>
      <c r="G2" s="96" t="s">
        <v>11</v>
      </c>
      <c r="H2" s="97"/>
      <c r="I2" s="98" t="s">
        <v>12</v>
      </c>
      <c r="J2" s="99"/>
    </row>
    <row r="3" spans="2:10" x14ac:dyDescent="0.25">
      <c r="B3" s="4" t="s">
        <v>13</v>
      </c>
      <c r="C3" s="5" t="s">
        <v>14</v>
      </c>
      <c r="D3" s="6" t="s">
        <v>15</v>
      </c>
      <c r="E3" s="5" t="s">
        <v>14</v>
      </c>
      <c r="F3" s="6" t="s">
        <v>15</v>
      </c>
      <c r="G3" s="5" t="s">
        <v>14</v>
      </c>
      <c r="H3" s="7" t="s">
        <v>15</v>
      </c>
      <c r="I3" s="5" t="s">
        <v>14</v>
      </c>
      <c r="J3" s="6" t="s">
        <v>15</v>
      </c>
    </row>
    <row r="4" spans="2:10" x14ac:dyDescent="0.25">
      <c r="B4" s="8" t="s">
        <v>16</v>
      </c>
      <c r="C4" s="31">
        <v>13010</v>
      </c>
      <c r="D4" s="9">
        <v>1461070.4</v>
      </c>
      <c r="E4" s="32">
        <v>908</v>
      </c>
      <c r="F4" s="9">
        <v>528869.36</v>
      </c>
      <c r="G4" s="10">
        <v>24</v>
      </c>
      <c r="H4" s="11">
        <v>38684.07</v>
      </c>
      <c r="I4" s="10">
        <f>C4+E4+G4</f>
        <v>13942</v>
      </c>
      <c r="J4" s="2">
        <f>D4+F4+H4</f>
        <v>2028623.8299999998</v>
      </c>
    </row>
    <row r="5" spans="2:10" x14ac:dyDescent="0.25">
      <c r="B5" s="8" t="s">
        <v>17</v>
      </c>
      <c r="C5" s="31">
        <v>7435</v>
      </c>
      <c r="D5" s="9">
        <v>1541674.74</v>
      </c>
      <c r="E5" s="33">
        <v>366</v>
      </c>
      <c r="F5" s="9">
        <v>216232.58</v>
      </c>
      <c r="G5" s="10">
        <v>7</v>
      </c>
      <c r="H5" s="11">
        <v>24991.360000000001</v>
      </c>
      <c r="I5" s="10">
        <f t="shared" ref="I5:J7" si="0">C5+E5+G5</f>
        <v>7808</v>
      </c>
      <c r="J5" s="2">
        <f t="shared" si="0"/>
        <v>1782898.6800000002</v>
      </c>
    </row>
    <row r="6" spans="2:10" x14ac:dyDescent="0.25">
      <c r="B6" s="8" t="s">
        <v>18</v>
      </c>
      <c r="C6" s="34">
        <v>9004</v>
      </c>
      <c r="D6" s="12">
        <v>2893865.2800000003</v>
      </c>
      <c r="E6" s="33">
        <v>487</v>
      </c>
      <c r="F6" s="13">
        <v>650437.01</v>
      </c>
      <c r="G6" s="14">
        <v>3</v>
      </c>
      <c r="H6" s="15">
        <v>125203.24</v>
      </c>
      <c r="I6" s="10">
        <f t="shared" si="0"/>
        <v>9494</v>
      </c>
      <c r="J6" s="2">
        <f t="shared" si="0"/>
        <v>3669505.5300000003</v>
      </c>
    </row>
    <row r="7" spans="2:10" ht="15.75" thickBot="1" x14ac:dyDescent="0.3">
      <c r="B7" s="16" t="s">
        <v>2</v>
      </c>
      <c r="C7" s="30">
        <f t="shared" ref="C7:J7" si="1">SUM(C4:C6)</f>
        <v>29449</v>
      </c>
      <c r="D7" s="17">
        <f t="shared" si="1"/>
        <v>5896610.4199999999</v>
      </c>
      <c r="E7" s="18">
        <f t="shared" si="1"/>
        <v>1761</v>
      </c>
      <c r="F7" s="17">
        <f t="shared" si="1"/>
        <v>1395538.95</v>
      </c>
      <c r="G7" s="18">
        <f t="shared" si="1"/>
        <v>34</v>
      </c>
      <c r="H7" s="19">
        <f t="shared" si="1"/>
        <v>188878.67</v>
      </c>
      <c r="I7" s="29">
        <f t="shared" si="0"/>
        <v>31244</v>
      </c>
      <c r="J7" s="20">
        <f t="shared" si="1"/>
        <v>7481028.04</v>
      </c>
    </row>
    <row r="8" spans="2:10" ht="15.75" thickBot="1" x14ac:dyDescent="0.3"/>
    <row r="9" spans="2:10" x14ac:dyDescent="0.25">
      <c r="B9" s="21"/>
      <c r="C9" s="91" t="s">
        <v>9</v>
      </c>
      <c r="D9" s="92"/>
    </row>
    <row r="10" spans="2:10" x14ac:dyDescent="0.25">
      <c r="B10" s="22" t="s">
        <v>13</v>
      </c>
      <c r="C10" s="1" t="s">
        <v>14</v>
      </c>
      <c r="D10" s="23" t="s">
        <v>15</v>
      </c>
    </row>
    <row r="11" spans="2:10" x14ac:dyDescent="0.25">
      <c r="B11" s="24" t="s">
        <v>16</v>
      </c>
      <c r="C11" s="25">
        <v>2413</v>
      </c>
      <c r="D11" s="2">
        <v>234499.46</v>
      </c>
    </row>
    <row r="12" spans="2:10" x14ac:dyDescent="0.25">
      <c r="B12" s="24" t="s">
        <v>17</v>
      </c>
      <c r="C12" s="25">
        <v>2085</v>
      </c>
      <c r="D12" s="2">
        <v>424615.47</v>
      </c>
      <c r="G12" s="26"/>
    </row>
    <row r="13" spans="2:10" x14ac:dyDescent="0.25">
      <c r="B13" s="24" t="s">
        <v>18</v>
      </c>
      <c r="C13" s="25">
        <v>3395</v>
      </c>
      <c r="D13" s="12">
        <v>1372188.65</v>
      </c>
    </row>
    <row r="14" spans="2:10" ht="15.75" thickBot="1" x14ac:dyDescent="0.3">
      <c r="B14" s="27" t="s">
        <v>2</v>
      </c>
      <c r="C14" s="28">
        <f>C11+C12+C13</f>
        <v>7893</v>
      </c>
      <c r="D14" s="17">
        <f>SUM(D11:D13)</f>
        <v>2031303.5799999998</v>
      </c>
    </row>
    <row r="15" spans="2:10" x14ac:dyDescent="0.25">
      <c r="B15" t="s">
        <v>10</v>
      </c>
    </row>
  </sheetData>
  <mergeCells count="6">
    <mergeCell ref="C9:D9"/>
    <mergeCell ref="B1:J1"/>
    <mergeCell ref="C2:D2"/>
    <mergeCell ref="E2:F2"/>
    <mergeCell ref="G2:H2"/>
    <mergeCell ref="I2:J2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2023-11-28T08:00:00+00:00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6F553387-BD99-4C01-BFE4-650E2FEA2FC1}"/>
</file>

<file path=customXml/itemProps2.xml><?xml version="1.0" encoding="utf-8"?>
<ds:datastoreItem xmlns:ds="http://schemas.openxmlformats.org/officeDocument/2006/customXml" ds:itemID="{16DA7A4A-0287-4B8C-9325-8BDECB8FBF57}"/>
</file>

<file path=customXml/itemProps3.xml><?xml version="1.0" encoding="utf-8"?>
<ds:datastoreItem xmlns:ds="http://schemas.openxmlformats.org/officeDocument/2006/customXml" ds:itemID="{5A61B5D2-0757-4BAD-B823-FF9FD639790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E28341C-6C43-44E3-BD73-40F1A4E4D511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schemas.microsoft.com/sharepoint/v3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Section K. #1 </vt:lpstr>
      <vt:lpstr>Section K. #2. a,b,c</vt:lpstr>
    </vt:vector>
  </TitlesOfParts>
  <Company>Avista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Ghering, Amanda</dc:creator>
  <cp:lastModifiedBy>Ghering, Amanda</cp:lastModifiedBy>
  <dcterms:created xsi:type="dcterms:W3CDTF">2021-05-07T15:36:02Z</dcterms:created>
  <dcterms:modified xsi:type="dcterms:W3CDTF">2023-11-28T16:15:12Z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</Properties>
</file>