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585"/>
  </bookViews>
  <sheets>
    <sheet name="Exhibit - AutoPay Credit" sheetId="1" r:id="rId1"/>
    <sheet name="Exhibit - Paperless Credi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0" i="1"/>
  <c r="D9" i="1"/>
  <c r="D8" i="1"/>
  <c r="D7" i="1"/>
  <c r="E12" i="1"/>
  <c r="E9" i="1"/>
  <c r="E8" i="1"/>
  <c r="E7" i="1"/>
  <c r="I18" i="1"/>
  <c r="E18" i="1" s="1"/>
  <c r="C9" i="3"/>
  <c r="G12" i="1" l="1"/>
  <c r="C10" i="1" l="1"/>
  <c r="C14" i="1" s="1"/>
</calcChain>
</file>

<file path=xl/sharedStrings.xml><?xml version="1.0" encoding="utf-8"?>
<sst xmlns="http://schemas.openxmlformats.org/spreadsheetml/2006/main" count="34" uniqueCount="31">
  <si>
    <t>Proposed Automatic Electronic Payment Credit Calculation</t>
  </si>
  <si>
    <t>Incremental</t>
  </si>
  <si>
    <t>Cost to</t>
  </si>
  <si>
    <t>Percent of</t>
  </si>
  <si>
    <t>Volume w/</t>
  </si>
  <si>
    <t>Forecast</t>
  </si>
  <si>
    <t>Process</t>
  </si>
  <si>
    <t>Total</t>
  </si>
  <si>
    <t>Change</t>
  </si>
  <si>
    <t>Payment</t>
  </si>
  <si>
    <t>Payment Type</t>
  </si>
  <si>
    <t>Volumes</t>
  </si>
  <si>
    <t>Factor</t>
  </si>
  <si>
    <r>
      <t>Volume</t>
    </r>
    <r>
      <rPr>
        <b/>
        <vertAlign val="superscript"/>
        <sz val="12"/>
        <color theme="1"/>
        <rFont val="Times New Roman"/>
        <family val="1"/>
      </rPr>
      <t>1</t>
    </r>
  </si>
  <si>
    <t>Credit Card</t>
  </si>
  <si>
    <t>Paystation</t>
  </si>
  <si>
    <t>Check in the Mail</t>
  </si>
  <si>
    <t>Weighted Average of Other Payment Options</t>
  </si>
  <si>
    <t>Electronic Payments</t>
  </si>
  <si>
    <t>Difference in Incremental Cost</t>
  </si>
  <si>
    <t>Proposed Automatic Electronic Payment Credit</t>
  </si>
  <si>
    <t>Total Payment Volume</t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</si>
  <si>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Payment volumes provided by IT for the 12 months ending June 2019</t>
    </r>
  </si>
  <si>
    <t>Proposed Paperless Credit Calculation</t>
  </si>
  <si>
    <t>Average Cost of One Sheet Paper Bill</t>
  </si>
  <si>
    <t>Paper</t>
  </si>
  <si>
    <t>Envelope</t>
  </si>
  <si>
    <t>Printing and Mailing</t>
  </si>
  <si>
    <t>Postage</t>
  </si>
  <si>
    <t>Total Cost</t>
  </si>
  <si>
    <t>Proposed Paperless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</si>
</sst>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* #,##0.0000_);_(* \(#,##0.0000\);_(* &quot;-&quot;??_);_(@_)"/>
    <numFmt numFmtId="167" formatCode="&quot;$&quot;#,##0.0000_);\(&quot;$&quot;#,##0.0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1" xfId="0" applyFont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9" fontId="2" fillId="0" borderId="0" xfId="2" applyNumberFormat="1" applyFont="1" applyFill="1" applyAlignment="1">
      <alignment horizontal="center"/>
    </xf>
    <xf numFmtId="165" fontId="2" fillId="0" borderId="0" xfId="1" applyNumberFormat="1" applyFont="1" applyFill="1"/>
    <xf numFmtId="2" fontId="5" fillId="0" borderId="0" xfId="0" applyNumberFormat="1" applyFont="1"/>
    <xf numFmtId="165" fontId="2" fillId="0" borderId="0" xfId="0" applyNumberFormat="1" applyFont="1"/>
    <xf numFmtId="0" fontId="2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9" fontId="2" fillId="0" borderId="1" xfId="2" applyNumberFormat="1" applyFont="1" applyFill="1" applyBorder="1" applyAlignment="1">
      <alignment horizontal="center"/>
    </xf>
    <xf numFmtId="165" fontId="2" fillId="0" borderId="0" xfId="1" applyNumberFormat="1" applyFont="1" applyFill="1" applyBorder="1"/>
    <xf numFmtId="166" fontId="2" fillId="0" borderId="0" xfId="0" applyNumberFormat="1" applyFont="1"/>
    <xf numFmtId="164" fontId="2" fillId="0" borderId="0" xfId="0" applyNumberFormat="1" applyFont="1" applyFill="1" applyBorder="1" applyAlignment="1">
      <alignment horizontal="right"/>
    </xf>
    <xf numFmtId="9" fontId="2" fillId="0" borderId="0" xfId="2" applyNumberFormat="1" applyFont="1" applyFill="1" applyBorder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/>
    <xf numFmtId="165" fontId="2" fillId="0" borderId="1" xfId="1" applyNumberFormat="1" applyFont="1" applyFill="1" applyBorder="1"/>
    <xf numFmtId="165" fontId="2" fillId="0" borderId="1" xfId="0" applyNumberFormat="1" applyFont="1" applyBorder="1"/>
    <xf numFmtId="164" fontId="2" fillId="0" borderId="1" xfId="0" applyNumberFormat="1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165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7" fontId="2" fillId="0" borderId="0" xfId="1" applyNumberFormat="1" applyFont="1"/>
    <xf numFmtId="167" fontId="2" fillId="0" borderId="1" xfId="1" applyNumberFormat="1" applyFont="1" applyBorder="1"/>
    <xf numFmtId="167" fontId="2" fillId="0" borderId="3" xfId="0" applyNumberFormat="1" applyFont="1" applyBorder="1"/>
    <xf numFmtId="7" fontId="2" fillId="0" borderId="2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8"/>
  <sheetViews>
    <sheetView tabSelected="1" zoomScale="85" zoomScaleNormal="85" workbookViewId="0">
      <selection activeCell="B2" sqref="B2"/>
    </sheetView>
  </sheetViews>
  <sheetFormatPr defaultRowHeight="15.75" x14ac:dyDescent="0.25"/>
  <cols>
    <col min="1" max="1" width="1.85546875" style="1" customWidth="1"/>
    <col min="2" max="2" width="46.7109375" style="1" customWidth="1"/>
    <col min="3" max="5" width="14.7109375" style="2" customWidth="1"/>
    <col min="6" max="6" width="1.85546875" style="2" customWidth="1"/>
    <col min="7" max="7" width="14.7109375" style="2" customWidth="1"/>
    <col min="8" max="8" width="1.85546875" style="1" customWidth="1"/>
    <col min="9" max="9" width="14.7109375" style="1" customWidth="1"/>
    <col min="10" max="10" width="1.85546875" style="1" customWidth="1"/>
    <col min="11" max="20" width="14.7109375" style="1" customWidth="1"/>
    <col min="21" max="16384" width="9.140625" style="1"/>
  </cols>
  <sheetData>
    <row r="1" spans="2:11" ht="18.75" customHeight="1" x14ac:dyDescent="0.25"/>
    <row r="2" spans="2:11" ht="18.75" customHeight="1" x14ac:dyDescent="0.25">
      <c r="B2" s="3" t="s">
        <v>0</v>
      </c>
      <c r="C2" s="4"/>
      <c r="D2" s="4"/>
      <c r="E2" s="4"/>
      <c r="F2" s="4"/>
      <c r="G2" s="4"/>
      <c r="H2" s="5"/>
      <c r="I2" s="5"/>
    </row>
    <row r="3" spans="2:11" ht="18.75" customHeight="1" x14ac:dyDescent="0.25">
      <c r="C3" s="6" t="s">
        <v>1</v>
      </c>
    </row>
    <row r="4" spans="2:11" ht="18.75" customHeight="1" x14ac:dyDescent="0.25">
      <c r="C4" s="6" t="s">
        <v>2</v>
      </c>
      <c r="D4" s="6" t="s">
        <v>3</v>
      </c>
      <c r="E4" s="6" t="s">
        <v>4</v>
      </c>
      <c r="G4" s="7" t="s">
        <v>5</v>
      </c>
    </row>
    <row r="5" spans="2:11" ht="18.75" customHeight="1" x14ac:dyDescent="0.25">
      <c r="B5" s="8"/>
      <c r="C5" s="6" t="s">
        <v>6</v>
      </c>
      <c r="D5" s="6" t="s">
        <v>7</v>
      </c>
      <c r="E5" s="6" t="s">
        <v>5</v>
      </c>
      <c r="G5" s="7" t="s">
        <v>8</v>
      </c>
      <c r="I5" s="7" t="s">
        <v>9</v>
      </c>
    </row>
    <row r="6" spans="2:11" ht="18.75" customHeight="1" x14ac:dyDescent="0.25">
      <c r="B6" s="9" t="s">
        <v>10</v>
      </c>
      <c r="C6" s="10" t="s">
        <v>9</v>
      </c>
      <c r="D6" s="10" t="s">
        <v>11</v>
      </c>
      <c r="E6" s="11" t="s">
        <v>8</v>
      </c>
      <c r="F6" s="12"/>
      <c r="G6" s="11" t="s">
        <v>12</v>
      </c>
      <c r="H6" s="13"/>
      <c r="I6" s="10" t="s">
        <v>13</v>
      </c>
    </row>
    <row r="7" spans="2:11" ht="18.75" customHeight="1" x14ac:dyDescent="0.25">
      <c r="B7" s="14" t="s">
        <v>14</v>
      </c>
      <c r="C7" s="15">
        <v>1.85</v>
      </c>
      <c r="D7" s="16">
        <f>E7/SUM($E$7:$E$12)</f>
        <v>0.24294281531850592</v>
      </c>
      <c r="E7" s="17">
        <f>G7*I7</f>
        <v>308688</v>
      </c>
      <c r="F7" s="17"/>
      <c r="G7" s="18">
        <v>2</v>
      </c>
      <c r="I7" s="19">
        <v>154344</v>
      </c>
    </row>
    <row r="8" spans="2:11" ht="18.75" customHeight="1" x14ac:dyDescent="0.25">
      <c r="B8" s="14" t="s">
        <v>15</v>
      </c>
      <c r="C8" s="15">
        <v>1.5</v>
      </c>
      <c r="D8" s="16">
        <f>E8/SUM($E$7:$E$12)</f>
        <v>0.13843871495805196</v>
      </c>
      <c r="E8" s="17">
        <f>G8*I8</f>
        <v>175903</v>
      </c>
      <c r="F8" s="17"/>
      <c r="G8" s="18">
        <v>1</v>
      </c>
      <c r="I8" s="19">
        <v>175903</v>
      </c>
    </row>
    <row r="9" spans="2:11" ht="18.75" customHeight="1" x14ac:dyDescent="0.25">
      <c r="B9" s="20" t="s">
        <v>16</v>
      </c>
      <c r="C9" s="21">
        <v>0.22</v>
      </c>
      <c r="D9" s="22">
        <f>E9/SUM($E$7:$E$12)</f>
        <v>0.22388692134548488</v>
      </c>
      <c r="E9" s="23">
        <f>G9*I9</f>
        <v>284475.2</v>
      </c>
      <c r="F9" s="17"/>
      <c r="G9" s="18">
        <v>0.8</v>
      </c>
      <c r="I9" s="19">
        <v>355594</v>
      </c>
      <c r="K9" s="24"/>
    </row>
    <row r="10" spans="2:11" ht="18.75" customHeight="1" x14ac:dyDescent="0.25">
      <c r="B10" s="14" t="s">
        <v>17</v>
      </c>
      <c r="C10" s="25">
        <f>(C7*D7+C8*D8+C9*D9)/D10</f>
        <v>1.1670150684037341</v>
      </c>
      <c r="D10" s="26">
        <f>SUM(D7:D9)</f>
        <v>0.60526845162204279</v>
      </c>
      <c r="E10" s="27"/>
      <c r="F10" s="27"/>
      <c r="G10" s="28"/>
    </row>
    <row r="11" spans="2:11" ht="18.75" customHeight="1" x14ac:dyDescent="0.25">
      <c r="B11" s="14"/>
      <c r="C11" s="25"/>
      <c r="D11" s="26"/>
      <c r="G11" s="28"/>
    </row>
    <row r="12" spans="2:11" ht="18.75" customHeight="1" x14ac:dyDescent="0.25">
      <c r="B12" s="14" t="s">
        <v>18</v>
      </c>
      <c r="C12" s="25">
        <v>0.06</v>
      </c>
      <c r="D12" s="16">
        <f>E12/SUM($E$7:$E$12)</f>
        <v>0.39473154837795726</v>
      </c>
      <c r="E12" s="29">
        <f>E18-SUM(E7:E9)</f>
        <v>501553.80000000005</v>
      </c>
      <c r="F12" s="17"/>
      <c r="G12" s="28">
        <f>E12/I12</f>
        <v>0.85768093587492034</v>
      </c>
      <c r="I12" s="30">
        <v>584779</v>
      </c>
    </row>
    <row r="13" spans="2:11" ht="18.75" customHeight="1" x14ac:dyDescent="0.25"/>
    <row r="14" spans="2:11" ht="18.75" customHeight="1" x14ac:dyDescent="0.25">
      <c r="B14" s="14" t="s">
        <v>19</v>
      </c>
      <c r="C14" s="31">
        <f>C12-C10</f>
        <v>-1.1070150684037341</v>
      </c>
      <c r="D14" s="27"/>
      <c r="E14" s="27"/>
      <c r="F14" s="27"/>
      <c r="G14" s="27"/>
    </row>
    <row r="15" spans="2:11" ht="18.75" customHeight="1" x14ac:dyDescent="0.25">
      <c r="D15" s="27"/>
      <c r="E15" s="27"/>
    </row>
    <row r="16" spans="2:11" ht="18.75" customHeight="1" x14ac:dyDescent="0.25">
      <c r="B16" s="14" t="s">
        <v>20</v>
      </c>
      <c r="C16" s="32">
        <v>-1</v>
      </c>
    </row>
    <row r="17" spans="2:9" ht="18.75" customHeight="1" x14ac:dyDescent="0.25">
      <c r="B17" s="14"/>
      <c r="C17" s="33"/>
    </row>
    <row r="18" spans="2:9" ht="18.75" customHeight="1" x14ac:dyDescent="0.25">
      <c r="B18" s="34" t="s">
        <v>21</v>
      </c>
      <c r="D18" s="1"/>
      <c r="E18" s="35">
        <f>I18</f>
        <v>1270620</v>
      </c>
      <c r="F18" s="35"/>
      <c r="G18" s="35"/>
      <c r="I18" s="19">
        <f>I7+I8+I9+I12</f>
        <v>1270620</v>
      </c>
    </row>
    <row r="19" spans="2:9" ht="18.75" customHeight="1" x14ac:dyDescent="0.25"/>
    <row r="20" spans="2:9" ht="18.75" customHeight="1" x14ac:dyDescent="0.25">
      <c r="B20" s="36" t="s">
        <v>22</v>
      </c>
      <c r="D20" s="1"/>
    </row>
    <row r="21" spans="2:9" ht="18.75" customHeight="1" x14ac:dyDescent="0.25"/>
    <row r="22" spans="2:9" ht="18.75" customHeight="1" x14ac:dyDescent="0.25"/>
    <row r="23" spans="2:9" ht="18.75" customHeight="1" x14ac:dyDescent="0.25"/>
    <row r="24" spans="2:9" ht="18.75" customHeight="1" x14ac:dyDescent="0.25"/>
    <row r="25" spans="2:9" ht="18.75" customHeight="1" x14ac:dyDescent="0.25"/>
    <row r="26" spans="2:9" ht="18.75" customHeight="1" x14ac:dyDescent="0.25"/>
    <row r="27" spans="2:9" ht="18.75" customHeight="1" x14ac:dyDescent="0.25"/>
    <row r="28" spans="2:9" ht="18.75" customHeight="1" x14ac:dyDescent="0.25"/>
    <row r="29" spans="2:9" ht="18.75" customHeight="1" x14ac:dyDescent="0.25"/>
    <row r="30" spans="2:9" ht="18.75" customHeight="1" x14ac:dyDescent="0.25"/>
    <row r="31" spans="2:9" ht="18.75" customHeight="1" x14ac:dyDescent="0.25"/>
    <row r="32" spans="2:9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</sheetData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62"/>
  <sheetViews>
    <sheetView zoomScale="85" zoomScaleNormal="85" workbookViewId="0"/>
  </sheetViews>
  <sheetFormatPr defaultRowHeight="15.75" x14ac:dyDescent="0.25"/>
  <cols>
    <col min="1" max="1" width="1.85546875" style="1" customWidth="1"/>
    <col min="2" max="2" width="26.7109375" style="1" bestFit="1" customWidth="1"/>
    <col min="3" max="3" width="14.7109375" style="1" customWidth="1"/>
    <col min="4" max="4" width="1.85546875" style="1" customWidth="1"/>
    <col min="5" max="18" width="14.7109375" style="1" customWidth="1"/>
    <col min="19" max="16384" width="9.140625" style="1"/>
  </cols>
  <sheetData>
    <row r="1" spans="2:3" ht="18.75" customHeight="1" x14ac:dyDescent="0.25">
      <c r="C1" s="37"/>
    </row>
    <row r="2" spans="2:3" ht="18.75" customHeight="1" x14ac:dyDescent="0.25">
      <c r="B2" s="3" t="s">
        <v>23</v>
      </c>
      <c r="C2" s="5"/>
    </row>
    <row r="3" spans="2:3" ht="18.75" customHeight="1" x14ac:dyDescent="0.25">
      <c r="B3" s="38"/>
      <c r="C3" s="37"/>
    </row>
    <row r="4" spans="2:3" ht="18.75" customHeight="1" x14ac:dyDescent="0.25">
      <c r="B4" s="5" t="s">
        <v>24</v>
      </c>
      <c r="C4" s="5"/>
    </row>
    <row r="5" spans="2:3" ht="18.75" customHeight="1" x14ac:dyDescent="0.25">
      <c r="B5" s="14" t="s">
        <v>25</v>
      </c>
      <c r="C5" s="39">
        <v>1.0699999999999999E-2</v>
      </c>
    </row>
    <row r="6" spans="2:3" ht="18.75" customHeight="1" x14ac:dyDescent="0.25">
      <c r="B6" s="14" t="s">
        <v>26</v>
      </c>
      <c r="C6" s="39">
        <v>3.8199999999999998E-2</v>
      </c>
    </row>
    <row r="7" spans="2:3" ht="18.75" customHeight="1" x14ac:dyDescent="0.25">
      <c r="B7" s="14" t="s">
        <v>27</v>
      </c>
      <c r="C7" s="39">
        <v>5.62E-2</v>
      </c>
    </row>
    <row r="8" spans="2:3" ht="18.75" customHeight="1" x14ac:dyDescent="0.25">
      <c r="B8" s="14" t="s">
        <v>28</v>
      </c>
      <c r="C8" s="40">
        <v>0.39100000000000001</v>
      </c>
    </row>
    <row r="9" spans="2:3" ht="18.75" customHeight="1" x14ac:dyDescent="0.25">
      <c r="B9" s="14" t="s">
        <v>29</v>
      </c>
      <c r="C9" s="41">
        <f>SUM(C5:C8)</f>
        <v>0.49609999999999999</v>
      </c>
    </row>
    <row r="10" spans="2:3" ht="18.75" customHeight="1" x14ac:dyDescent="0.25"/>
    <row r="11" spans="2:3" ht="18.75" customHeight="1" x14ac:dyDescent="0.25">
      <c r="B11" s="14" t="s">
        <v>30</v>
      </c>
      <c r="C11" s="42">
        <v>-0.5</v>
      </c>
    </row>
    <row r="12" spans="2:3" ht="18.75" customHeight="1" x14ac:dyDescent="0.25"/>
    <row r="13" spans="2:3" ht="18.75" customHeight="1" x14ac:dyDescent="0.25"/>
    <row r="14" spans="2:3" ht="18.75" customHeight="1" x14ac:dyDescent="0.25"/>
    <row r="15" spans="2:3" ht="18.75" customHeight="1" x14ac:dyDescent="0.25"/>
    <row r="16" spans="2: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  <row r="29" ht="18.75" customHeight="1" x14ac:dyDescent="0.25"/>
    <row r="30" ht="18.75" customHeight="1" x14ac:dyDescent="0.25"/>
    <row r="31" ht="18.75" customHeight="1" x14ac:dyDescent="0.25"/>
    <row r="32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94D952C-D1E5-4C4A-8927-1B444956B436}"/>
</file>

<file path=customXml/itemProps2.xml><?xml version="1.0" encoding="utf-8"?>
<ds:datastoreItem xmlns:ds="http://schemas.openxmlformats.org/officeDocument/2006/customXml" ds:itemID="{C6F93611-B620-4283-AECE-5CEE0E0447B1}"/>
</file>

<file path=customXml/itemProps3.xml><?xml version="1.0" encoding="utf-8"?>
<ds:datastoreItem xmlns:ds="http://schemas.openxmlformats.org/officeDocument/2006/customXml" ds:itemID="{2AF7B46C-CA8A-45AA-8D57-7B311552C2F5}"/>
</file>

<file path=customXml/itemProps4.xml><?xml version="1.0" encoding="utf-8"?>
<ds:datastoreItem xmlns:ds="http://schemas.openxmlformats.org/officeDocument/2006/customXml" ds:itemID="{410004EC-BEDE-47DE-8554-70389960D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- AutoPay Credit</vt:lpstr>
      <vt:lpstr>Exhibit - Paperless Credit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2019-12-12T19:57:51Z</dcterms:created>
  <dcterms:modified xsi:type="dcterms:W3CDTF">2019-12-12T19:57:55Z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