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66925"/>
  <xr:revisionPtr revIDLastSave="0" documentId="13_ncr:1_{69E28E1B-7DBA-4550-8F91-75A3A9A9CD92}" xr6:coauthVersionLast="47" xr6:coauthVersionMax="47" xr10:uidLastSave="{00000000-0000-0000-0000-000000000000}"/>
  <bookViews>
    <workbookView xWindow="-110" yWindow="-110" windowWidth="38620" windowHeight="21100" xr2:uid="{ADB2497D-3D86-42AA-A09F-160BB28B8F12}"/>
  </bookViews>
  <sheets>
    <sheet name="Table of Contents" sheetId="17" r:id="rId1"/>
    <sheet name="MN" sheetId="10" r:id="rId2"/>
    <sheet name="LN" sheetId="9" r:id="rId3"/>
    <sheet name="HH" sheetId="6" r:id="rId4"/>
    <sheet name="SC" sheetId="1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9" l="1"/>
  <c r="N10" i="16"/>
  <c r="R11" i="9"/>
  <c r="O11" i="9"/>
  <c r="Q11" i="6"/>
  <c r="N11" i="6"/>
  <c r="R13" i="9"/>
  <c r="O13" i="9"/>
  <c r="O12" i="10" l="1"/>
  <c r="R12" i="10"/>
  <c r="R10" i="16" l="1"/>
  <c r="O10" i="16"/>
  <c r="N8" i="6" l="1"/>
  <c r="N9" i="6"/>
  <c r="Q9" i="6"/>
  <c r="Q10" i="6"/>
  <c r="Q5" i="6"/>
  <c r="N5" i="6"/>
  <c r="R5" i="16"/>
  <c r="O5" i="16"/>
  <c r="Q6" i="6"/>
  <c r="N6" i="6"/>
  <c r="Q8" i="6"/>
  <c r="R7" i="10"/>
  <c r="O7" i="10"/>
  <c r="Q7" i="6" l="1"/>
  <c r="S5" i="6" l="1"/>
  <c r="S9" i="6"/>
  <c r="R7" i="6"/>
  <c r="R8" i="6"/>
  <c r="R10" i="6"/>
  <c r="R9" i="6"/>
  <c r="R6" i="6"/>
  <c r="S11" i="6"/>
  <c r="R11" i="6"/>
  <c r="S10" i="6"/>
  <c r="S7" i="6"/>
  <c r="S6" i="6"/>
  <c r="S8" i="6"/>
  <c r="R5" i="6"/>
  <c r="N10" i="6"/>
  <c r="N7" i="6"/>
  <c r="P5" i="6" l="1"/>
  <c r="P9" i="6"/>
  <c r="O7" i="6"/>
  <c r="O8" i="6"/>
  <c r="O6" i="6"/>
  <c r="O9" i="6"/>
  <c r="O5" i="6"/>
  <c r="P11" i="6"/>
  <c r="O11" i="6"/>
  <c r="O10" i="6"/>
  <c r="P6" i="6"/>
  <c r="P10" i="6"/>
  <c r="P7" i="6"/>
  <c r="P8" i="6"/>
  <c r="N9" i="16" l="1"/>
  <c r="R9" i="16"/>
  <c r="O9" i="16"/>
  <c r="N8" i="16"/>
  <c r="R8" i="16"/>
  <c r="O8" i="16"/>
  <c r="N7" i="16"/>
  <c r="R7" i="16"/>
  <c r="O7" i="16"/>
  <c r="R6" i="16"/>
  <c r="N6" i="16"/>
  <c r="O6" i="16"/>
  <c r="N5" i="16"/>
  <c r="T5" i="16" l="1"/>
  <c r="T10" i="16"/>
  <c r="S10" i="16"/>
  <c r="T9" i="16"/>
  <c r="P10" i="16"/>
  <c r="Q10" i="16"/>
  <c r="Q9" i="16"/>
  <c r="T6" i="16"/>
  <c r="T7" i="16"/>
  <c r="S6" i="16"/>
  <c r="S7" i="16"/>
  <c r="S9" i="16"/>
  <c r="S5" i="16"/>
  <c r="Q8" i="16"/>
  <c r="P6" i="16"/>
  <c r="P7" i="16"/>
  <c r="P8" i="16"/>
  <c r="Q6" i="16"/>
  <c r="Q7" i="16"/>
  <c r="P9" i="16"/>
  <c r="T8" i="16"/>
  <c r="S8" i="16"/>
  <c r="P5" i="16"/>
  <c r="Q5" i="16"/>
  <c r="M10" i="6" l="1"/>
  <c r="N13" i="9" l="1"/>
  <c r="N12" i="9"/>
  <c r="N10" i="9"/>
  <c r="R12" i="9"/>
  <c r="O12" i="9" l="1"/>
  <c r="R10" i="9" l="1"/>
  <c r="O10" i="9" l="1"/>
  <c r="N12" i="10" l="1"/>
  <c r="R11" i="10"/>
  <c r="N11" i="10"/>
  <c r="N10" i="10"/>
  <c r="R9" i="10"/>
  <c r="N9" i="10"/>
  <c r="R10" i="10"/>
  <c r="O9" i="10" l="1"/>
  <c r="O10" i="10" l="1"/>
  <c r="M6" i="6" l="1"/>
  <c r="M7" i="6"/>
  <c r="M8" i="6"/>
  <c r="M9" i="6"/>
  <c r="M11" i="6"/>
  <c r="N8" i="10" l="1"/>
  <c r="R8" i="10"/>
  <c r="T10" i="10" s="1"/>
  <c r="O8" i="10"/>
  <c r="N7" i="10"/>
  <c r="N11" i="9"/>
  <c r="N9" i="9"/>
  <c r="R9" i="9"/>
  <c r="O9" i="9"/>
  <c r="N8" i="9"/>
  <c r="R8" i="9"/>
  <c r="T11" i="9" s="1"/>
  <c r="S12" i="10" l="1"/>
  <c r="T12" i="10"/>
  <c r="S7" i="10"/>
  <c r="S8" i="10"/>
  <c r="T8" i="10"/>
  <c r="T11" i="10"/>
  <c r="T9" i="10"/>
  <c r="S9" i="10"/>
  <c r="S10" i="10"/>
  <c r="S11" i="10"/>
  <c r="T9" i="9"/>
  <c r="S9" i="9"/>
  <c r="S13" i="9"/>
  <c r="S11" i="9"/>
  <c r="T13" i="9"/>
  <c r="S12" i="9"/>
  <c r="T12" i="9"/>
  <c r="S10" i="9"/>
  <c r="T10" i="9"/>
  <c r="T7" i="10"/>
  <c r="T8" i="9"/>
  <c r="S8" i="9"/>
  <c r="M5" i="6" l="1"/>
  <c r="O8" i="9" l="1"/>
  <c r="Q11" i="9" s="1"/>
  <c r="P9" i="9" l="1"/>
  <c r="P12" i="9"/>
  <c r="P10" i="9"/>
  <c r="P13" i="9"/>
  <c r="P11" i="9"/>
  <c r="P8" i="9"/>
  <c r="Q13" i="9"/>
  <c r="Q9" i="9"/>
  <c r="Q8" i="9"/>
  <c r="Q12" i="9"/>
  <c r="Q10" i="9"/>
  <c r="O11" i="10" l="1"/>
  <c r="Q10" i="10" s="1"/>
  <c r="Q12" i="10" l="1"/>
  <c r="P11" i="10"/>
  <c r="P8" i="10"/>
  <c r="P10" i="10"/>
  <c r="P9" i="10"/>
  <c r="P12" i="10"/>
  <c r="P7" i="10"/>
  <c r="Q7" i="10"/>
  <c r="Q8" i="10"/>
  <c r="Q9" i="10"/>
  <c r="Q11" i="10"/>
</calcChain>
</file>

<file path=xl/sharedStrings.xml><?xml version="1.0" encoding="utf-8"?>
<sst xmlns="http://schemas.openxmlformats.org/spreadsheetml/2006/main" count="124" uniqueCount="41">
  <si>
    <t>AVG Load (gwH)</t>
  </si>
  <si>
    <t>ST PVRR</t>
  </si>
  <si>
    <t>ST PVRR plus 5% of 95th Stochastic</t>
  </si>
  <si>
    <t>CO2 emissions
(ktons)</t>
  </si>
  <si>
    <t>CO2 emissions cost 
($millions)</t>
  </si>
  <si>
    <t>Avg Annual Energy Not Served plus Reserve Deficiency (GWh)</t>
  </si>
  <si>
    <t>Delta PVRR</t>
  </si>
  <si>
    <t>Delta Risk adjusted</t>
  </si>
  <si>
    <t>ST Value</t>
  </si>
  <si>
    <t>CO2 Emissions</t>
  </si>
  <si>
    <t>PVRR
($m)</t>
  </si>
  <si>
    <t>Change from Lowest Cost Portfolio
($m)</t>
  </si>
  <si>
    <t>Rank</t>
  </si>
  <si>
    <t>Change from Lowest Emission Portfolio</t>
  </si>
  <si>
    <t>Case - LN</t>
  </si>
  <si>
    <t>Case - MN</t>
  </si>
  <si>
    <t>Case - SC</t>
  </si>
  <si>
    <t>LN</t>
  </si>
  <si>
    <t>MN</t>
  </si>
  <si>
    <t>HH</t>
  </si>
  <si>
    <t>SC</t>
  </si>
  <si>
    <t>Study Name - HH</t>
  </si>
  <si>
    <t>Study Name - SC</t>
  </si>
  <si>
    <t>Total CO2 Emissions, 2023-2042
(Thousand  Tons)</t>
  </si>
  <si>
    <t>Case - HH</t>
  </si>
  <si>
    <t>Study Name - LN</t>
  </si>
  <si>
    <t>Study Name - MN</t>
  </si>
  <si>
    <t>2023 to 2042</t>
  </si>
  <si>
    <t>hard code</t>
  </si>
  <si>
    <t>formula</t>
  </si>
  <si>
    <t>Integrated Base MN</t>
  </si>
  <si>
    <t>Integrated No Coal Post 2032 MN</t>
  </si>
  <si>
    <t>Integrated No CCUS MN</t>
  </si>
  <si>
    <t>Integrated Offshore Wind MN</t>
  </si>
  <si>
    <t>Integrated No Nuclear MN</t>
  </si>
  <si>
    <t>Integrated Base HH</t>
  </si>
  <si>
    <t>Integrated Base SC</t>
  </si>
  <si>
    <t>*</t>
  </si>
  <si>
    <t>Integrated Base MR</t>
  </si>
  <si>
    <t>Integrated Base LN**</t>
  </si>
  <si>
    <t>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</si>
</sst>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$&quot;#,##0"/>
    <numFmt numFmtId="172" formatCode="0.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4" fillId="0" borderId="0" xfId="2" applyFont="1" applyFill="1"/>
    <xf numFmtId="0" fontId="5" fillId="0" borderId="0" xfId="0" applyFont="1"/>
    <xf numFmtId="3" fontId="5" fillId="0" borderId="0" xfId="0" applyNumberFormat="1" applyFont="1"/>
    <xf numFmtId="1" fontId="5" fillId="0" borderId="0" xfId="0" applyNumberFormat="1" applyFont="1"/>
    <xf numFmtId="37" fontId="5" fillId="0" borderId="0" xfId="0" applyNumberFormat="1" applyFont="1"/>
    <xf numFmtId="164" fontId="5" fillId="0" borderId="0" xfId="0" applyNumberFormat="1" applyFont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165" fontId="5" fillId="0" borderId="0" xfId="0" applyNumberFormat="1" applyFont="1"/>
    <xf numFmtId="37" fontId="8" fillId="0" borderId="1" xfId="0" applyNumberFormat="1" applyFont="1" applyBorder="1" applyAlignment="1">
      <alignment horizontal="center" vertical="center"/>
    </xf>
    <xf numFmtId="3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5" fillId="0" borderId="0" xfId="0" applyFont="1" applyBorder="1"/>
    <xf numFmtId="37" fontId="5" fillId="0" borderId="0" xfId="0" applyNumberFormat="1" applyFont="1" applyBorder="1"/>
    <xf numFmtId="3" fontId="5" fillId="0" borderId="0" xfId="0" applyNumberFormat="1" applyFont="1" applyBorder="1"/>
    <xf numFmtId="164" fontId="5" fillId="0" borderId="0" xfId="0" applyNumberFormat="1" applyFont="1" applyBorder="1"/>
    <xf numFmtId="0" fontId="5" fillId="0" borderId="0" xfId="0" applyFont="1" applyBorder="1" applyAlignment="1">
      <alignment vertical="center"/>
    </xf>
    <xf numFmtId="165" fontId="5" fillId="0" borderId="0" xfId="0" applyNumberFormat="1" applyFont="1" applyBorder="1"/>
    <xf numFmtId="2" fontId="5" fillId="0" borderId="0" xfId="0" applyNumberFormat="1" applyFont="1" applyBorder="1"/>
    <xf numFmtId="0" fontId="5" fillId="0" borderId="0" xfId="0" applyFont="1" applyBorder="1" applyAlignment="1">
      <alignment horizontal="left" vertical="center"/>
    </xf>
    <xf numFmtId="0" fontId="7" fillId="0" borderId="0" xfId="0" applyFont="1" applyBorder="1"/>
    <xf numFmtId="0" fontId="6" fillId="0" borderId="0" xfId="0" applyFont="1" applyBorder="1" applyAlignment="1">
      <alignment horizontal="center" wrapText="1"/>
    </xf>
    <xf numFmtId="1" fontId="5" fillId="0" borderId="0" xfId="0" applyNumberFormat="1" applyFont="1" applyBorder="1"/>
    <xf numFmtId="0" fontId="5" fillId="0" borderId="0" xfId="0" applyFont="1" applyBorder="1" applyAlignment="1">
      <alignment horizontal="left" vertical="center" indent="1"/>
    </xf>
    <xf numFmtId="172" fontId="5" fillId="0" borderId="0" xfId="0" applyNumberFormat="1" applyFont="1" applyBorder="1" applyAlignment="1">
      <alignment horizontal="left"/>
    </xf>
    <xf numFmtId="0" fontId="3" fillId="0" borderId="0" xfId="2" applyFill="1"/>
  </cellXfs>
  <cellStyles count="3">
    <cellStyle name="Hyperlink" xfId="2" builtinId="8"/>
    <cellStyle name="Normal" xfId="0" builtinId="0"/>
    <cellStyle name="Normal 2" xfId="1" xr:uid="{BC09CB04-0A41-4FF2-80B0-689215169216}"/>
  </cellStyles>
  <dxfs count="0"/>
  <tableStyles count="0" defaultTableStyle="TableStyleMedium2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BE64C-0371-433E-8903-AACFB2BD3C32}">
  <sheetPr codeName="Sheet12"/>
  <dimension ref="A1:A5"/>
  <sheetViews>
    <sheetView tabSelected="1" zoomScaleNormal="100" workbookViewId="0">
      <selection activeCell="F14" sqref="F14"/>
    </sheetView>
  </sheetViews>
  <sheetFormatPr defaultRowHeight="14" x14ac:dyDescent="0.3"/>
  <cols>
    <col min="1" max="16384" width="8.7265625" style="2"/>
  </cols>
  <sheetData>
    <row r="1" spans="1:1" x14ac:dyDescent="0.3">
      <c r="A1" s="1" t="s">
        <v>18</v>
      </c>
    </row>
    <row r="2" spans="1:1" x14ac:dyDescent="0.3">
      <c r="A2" s="1" t="s">
        <v>40</v>
      </c>
    </row>
    <row r="3" spans="1:1" x14ac:dyDescent="0.3">
      <c r="A3" s="1" t="s">
        <v>17</v>
      </c>
    </row>
    <row r="4" spans="1:1" x14ac:dyDescent="0.3">
      <c r="A4" s="1" t="s">
        <v>19</v>
      </c>
    </row>
    <row r="5" spans="1:1" ht="14.5" x14ac:dyDescent="0.35">
      <c r="A5" s="29" t="s">
        <v>20</v>
      </c>
    </row>
  </sheetData>
  <hyperlinks>
    <hyperlink ref="A1" location="'MN'!A1" display="MN" xr:uid="{C0F9C243-CC1A-44C6-B359-3425D5022529}"/>
    <hyperlink ref="A2" location="'MR'!A1" display="MR" xr:uid="{3FFF770E-ED1C-4851-876C-82C6E10D57CB}"/>
    <hyperlink ref="A3" location="'LN'!A1" display="LN" xr:uid="{D82042C8-2967-4345-B1D3-40C38F998642}"/>
    <hyperlink ref="A4" location="'HH'!A1" display="HH" xr:uid="{8B26D989-CEB7-4F95-A99F-BD113F9D2D88}"/>
    <hyperlink ref="A5" location="SC!A1" display="SC" xr:uid="{377289D5-1F08-4054-96AA-DB24AC26C3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A0E77-720A-464D-B674-DEFBD33D49E1}">
  <sheetPr codeName="Sheet1"/>
  <dimension ref="A1:T24"/>
  <sheetViews>
    <sheetView showGridLines="0" zoomScaleNormal="100" workbookViewId="0">
      <selection activeCell="F16" sqref="F16"/>
    </sheetView>
  </sheetViews>
  <sheetFormatPr defaultRowHeight="14" x14ac:dyDescent="0.3"/>
  <cols>
    <col min="1" max="1" width="8.7265625" style="2"/>
    <col min="2" max="2" width="30.36328125" style="2" customWidth="1"/>
    <col min="3" max="4" width="8.7265625" style="2"/>
    <col min="5" max="5" width="10.6328125" style="2" bestFit="1" customWidth="1"/>
    <col min="6" max="13" width="8.7265625" style="2"/>
    <col min="14" max="14" width="34.6328125" style="2" bestFit="1" customWidth="1"/>
    <col min="15" max="16" width="13.08984375" style="2" customWidth="1"/>
    <col min="17" max="17" width="14.08984375" style="2" bestFit="1" customWidth="1"/>
    <col min="18" max="18" width="14.6328125" style="2" customWidth="1"/>
    <col min="19" max="19" width="13.08984375" style="2" customWidth="1"/>
    <col min="20" max="20" width="9.81640625" style="2" bestFit="1" customWidth="1"/>
    <col min="21" max="16384" width="8.7265625" style="2"/>
  </cols>
  <sheetData>
    <row r="1" spans="1:20" x14ac:dyDescent="0.3">
      <c r="A1" s="16"/>
      <c r="B1" s="16"/>
      <c r="C1" s="16"/>
      <c r="D1" s="16"/>
      <c r="E1" s="16"/>
      <c r="F1" s="16"/>
      <c r="G1" s="16" t="s">
        <v>28</v>
      </c>
      <c r="H1" s="16" t="s">
        <v>29</v>
      </c>
      <c r="I1" s="16"/>
      <c r="J1" s="16"/>
      <c r="K1" s="16"/>
    </row>
    <row r="2" spans="1:20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Q2" s="2" t="s">
        <v>0</v>
      </c>
    </row>
    <row r="3" spans="1:20" x14ac:dyDescent="0.3">
      <c r="A3" s="16"/>
      <c r="B3" s="16"/>
      <c r="C3" s="16"/>
      <c r="D3" s="16"/>
      <c r="E3" s="24" t="s">
        <v>27</v>
      </c>
      <c r="F3" s="16"/>
      <c r="G3" s="16"/>
      <c r="H3" s="16"/>
      <c r="I3" s="16"/>
      <c r="J3" s="16"/>
      <c r="K3" s="16"/>
    </row>
    <row r="4" spans="1:20" ht="117" x14ac:dyDescent="0.3">
      <c r="A4" s="16"/>
      <c r="B4" s="25" t="s">
        <v>26</v>
      </c>
      <c r="C4" s="25" t="s">
        <v>1</v>
      </c>
      <c r="D4" s="25" t="s">
        <v>2</v>
      </c>
      <c r="E4" s="25" t="s">
        <v>3</v>
      </c>
      <c r="F4" s="25" t="s">
        <v>4</v>
      </c>
      <c r="G4" s="25" t="s">
        <v>5</v>
      </c>
      <c r="H4" s="16"/>
      <c r="I4" s="25" t="s">
        <v>6</v>
      </c>
      <c r="J4" s="25" t="s">
        <v>7</v>
      </c>
      <c r="K4" s="16"/>
    </row>
    <row r="5" spans="1:20" ht="15" x14ac:dyDescent="0.3">
      <c r="A5" s="26"/>
      <c r="B5" s="16"/>
      <c r="C5" s="17"/>
      <c r="D5" s="17"/>
      <c r="E5" s="18"/>
      <c r="F5" s="17"/>
      <c r="G5" s="19"/>
      <c r="H5" s="16"/>
      <c r="I5" s="16"/>
      <c r="J5" s="16"/>
      <c r="K5" s="16"/>
      <c r="N5" s="14" t="s">
        <v>15</v>
      </c>
      <c r="O5" s="15" t="s">
        <v>8</v>
      </c>
      <c r="P5" s="15"/>
      <c r="Q5" s="15"/>
      <c r="R5" s="15" t="s">
        <v>9</v>
      </c>
      <c r="S5" s="15"/>
      <c r="T5" s="15"/>
    </row>
    <row r="6" spans="1:20" ht="80.400000000000006" customHeight="1" x14ac:dyDescent="0.3">
      <c r="A6" s="26"/>
      <c r="B6" s="16"/>
      <c r="C6" s="17"/>
      <c r="D6" s="17"/>
      <c r="E6" s="18"/>
      <c r="F6" s="17"/>
      <c r="G6" s="19"/>
      <c r="H6" s="22"/>
      <c r="I6" s="16"/>
      <c r="J6" s="16"/>
      <c r="K6" s="16"/>
      <c r="M6" s="5"/>
      <c r="N6" s="14"/>
      <c r="O6" s="7" t="s">
        <v>10</v>
      </c>
      <c r="P6" s="7" t="s">
        <v>11</v>
      </c>
      <c r="Q6" s="8" t="s">
        <v>12</v>
      </c>
      <c r="R6" s="7" t="s">
        <v>23</v>
      </c>
      <c r="S6" s="7" t="s">
        <v>13</v>
      </c>
      <c r="T6" s="8" t="s">
        <v>12</v>
      </c>
    </row>
    <row r="7" spans="1:20" ht="15.5" x14ac:dyDescent="0.3">
      <c r="A7" s="26"/>
      <c r="B7" s="20" t="s">
        <v>30</v>
      </c>
      <c r="C7" s="17">
        <v>22930.001617222333</v>
      </c>
      <c r="D7" s="17"/>
      <c r="E7" s="18">
        <v>220324.88872196429</v>
      </c>
      <c r="F7" s="21">
        <v>126.07772997146789</v>
      </c>
      <c r="G7" s="19">
        <v>3.6633886634284991</v>
      </c>
      <c r="H7" s="28">
        <v>1.5557566732142855E-2</v>
      </c>
      <c r="I7" s="16"/>
      <c r="J7" s="16"/>
      <c r="K7" s="16"/>
      <c r="M7" s="5"/>
      <c r="N7" s="10" t="str">
        <f>B7</f>
        <v>Integrated Base MN</v>
      </c>
      <c r="O7" s="11">
        <f t="shared" ref="O7" si="0">C7</f>
        <v>22930.001617222333</v>
      </c>
      <c r="P7" s="11">
        <f>IFERROR(O7-MIN($O$7:$O$12),"")</f>
        <v>0</v>
      </c>
      <c r="Q7" s="12">
        <f>IFERROR(IF(O7="","",RANK(O7,O$7:O$30,2)),"")</f>
        <v>1</v>
      </c>
      <c r="R7" s="11">
        <f>E7</f>
        <v>220324.88872196429</v>
      </c>
      <c r="S7" s="11">
        <f>IFERROR(R7-MIN($R$7:$R$14),"")</f>
        <v>66013.465759223094</v>
      </c>
      <c r="T7" s="12">
        <f>IFERROR(IF(R7="","",RANK(R7,R$7:R$30,2)),"")</f>
        <v>5</v>
      </c>
    </row>
    <row r="8" spans="1:20" ht="15.5" x14ac:dyDescent="0.3">
      <c r="A8" s="26"/>
      <c r="B8" s="20" t="s">
        <v>31</v>
      </c>
      <c r="C8" s="17">
        <v>23844.359867292253</v>
      </c>
      <c r="D8" s="17"/>
      <c r="E8" s="18">
        <v>154979.33305692213</v>
      </c>
      <c r="F8" s="21">
        <v>191.90947462246052</v>
      </c>
      <c r="G8" s="19">
        <v>3.62381865416625</v>
      </c>
      <c r="H8" s="28">
        <v>1.6526008498809523E-2</v>
      </c>
      <c r="I8" s="16"/>
      <c r="J8" s="16"/>
      <c r="K8" s="16"/>
      <c r="M8" s="5"/>
      <c r="N8" s="10" t="str">
        <f t="shared" ref="N8:O8" si="1">B8</f>
        <v>Integrated No Coal Post 2032 MN</v>
      </c>
      <c r="O8" s="11">
        <f t="shared" si="1"/>
        <v>23844.359867292253</v>
      </c>
      <c r="P8" s="11">
        <f t="shared" ref="P8:P12" si="2">IFERROR(O8-MIN($O$7:$O$12),"")</f>
        <v>914.35825006991945</v>
      </c>
      <c r="Q8" s="12">
        <f t="shared" ref="Q8:Q11" si="3">IFERROR(IF(O8="","",RANK(O8,O$7:O$24,2)),"")</f>
        <v>4</v>
      </c>
      <c r="R8" s="11">
        <f>E8</f>
        <v>154979.33305692213</v>
      </c>
      <c r="S8" s="11">
        <f t="shared" ref="S8:S12" si="4">IFERROR(R8-MIN($R$7:$R$14),"")</f>
        <v>667.91009418093017</v>
      </c>
      <c r="T8" s="12">
        <f t="shared" ref="T8:T12" si="5">IFERROR(IF(R8="","",RANK(R8,R$7:R$30,2)),"")</f>
        <v>2</v>
      </c>
    </row>
    <row r="9" spans="1:20" ht="15.5" x14ac:dyDescent="0.3">
      <c r="A9" s="16"/>
      <c r="B9" s="20" t="s">
        <v>32</v>
      </c>
      <c r="C9" s="17">
        <v>23199.136889961796</v>
      </c>
      <c r="D9" s="17"/>
      <c r="E9" s="18">
        <v>218002.5048653057</v>
      </c>
      <c r="F9" s="21">
        <v>118.220102987999</v>
      </c>
      <c r="G9" s="19">
        <v>2.9412786079609985</v>
      </c>
      <c r="H9" s="28">
        <v>1.3109949618095237E-2</v>
      </c>
      <c r="I9" s="16"/>
      <c r="J9" s="16"/>
      <c r="K9" s="16"/>
      <c r="N9" s="10" t="str">
        <f t="shared" ref="N9:N12" si="6">B9</f>
        <v>Integrated No CCUS MN</v>
      </c>
      <c r="O9" s="11">
        <f t="shared" ref="O9:O11" si="7">C9</f>
        <v>23199.136889961796</v>
      </c>
      <c r="P9" s="11">
        <f t="shared" si="2"/>
        <v>269.13527273946238</v>
      </c>
      <c r="Q9" s="12">
        <f t="shared" si="3"/>
        <v>3</v>
      </c>
      <c r="R9" s="11">
        <f t="shared" ref="R9:R11" si="8">E9</f>
        <v>218002.5048653057</v>
      </c>
      <c r="S9" s="11">
        <f t="shared" si="4"/>
        <v>63691.081902564503</v>
      </c>
      <c r="T9" s="12">
        <f t="shared" si="5"/>
        <v>4</v>
      </c>
    </row>
    <row r="10" spans="1:20" ht="15.5" x14ac:dyDescent="0.3">
      <c r="A10" s="16"/>
      <c r="B10" s="20" t="s">
        <v>33</v>
      </c>
      <c r="C10" s="17">
        <v>29230.584354222465</v>
      </c>
      <c r="D10" s="17"/>
      <c r="E10" s="18">
        <v>216728.25067831535</v>
      </c>
      <c r="F10" s="21">
        <v>126.44720303747323</v>
      </c>
      <c r="G10" s="19">
        <v>8</v>
      </c>
      <c r="H10" s="28">
        <v>1.5557566732142855E-2</v>
      </c>
      <c r="I10" s="16"/>
      <c r="J10" s="16"/>
      <c r="K10" s="16"/>
      <c r="N10" s="10" t="str">
        <f t="shared" si="6"/>
        <v>Integrated Offshore Wind MN</v>
      </c>
      <c r="O10" s="11">
        <f t="shared" si="7"/>
        <v>29230.584354222465</v>
      </c>
      <c r="P10" s="11">
        <f t="shared" si="2"/>
        <v>6300.5827370001316</v>
      </c>
      <c r="Q10" s="12">
        <f t="shared" si="3"/>
        <v>6</v>
      </c>
      <c r="R10" s="11">
        <f t="shared" si="8"/>
        <v>216728.25067831535</v>
      </c>
      <c r="S10" s="11">
        <f t="shared" si="4"/>
        <v>62416.827715574153</v>
      </c>
      <c r="T10" s="12">
        <f t="shared" si="5"/>
        <v>3</v>
      </c>
    </row>
    <row r="11" spans="1:20" ht="15.5" x14ac:dyDescent="0.3">
      <c r="A11" s="16"/>
      <c r="B11" s="20" t="s">
        <v>34</v>
      </c>
      <c r="C11" s="17">
        <v>24295.31885761665</v>
      </c>
      <c r="D11" s="17"/>
      <c r="E11" s="18">
        <v>239931.96238451553</v>
      </c>
      <c r="F11" s="21">
        <v>141.19039962392597</v>
      </c>
      <c r="G11" s="19">
        <v>2.9412786079609985</v>
      </c>
      <c r="H11" s="28">
        <v>1.3109584484047618E-2</v>
      </c>
      <c r="I11" s="16"/>
      <c r="J11" s="16"/>
      <c r="K11" s="16"/>
      <c r="N11" s="10" t="str">
        <f t="shared" si="6"/>
        <v>Integrated No Nuclear MN</v>
      </c>
      <c r="O11" s="11">
        <f t="shared" si="7"/>
        <v>24295.31885761665</v>
      </c>
      <c r="P11" s="11">
        <f t="shared" si="2"/>
        <v>1365.3172403943172</v>
      </c>
      <c r="Q11" s="12">
        <f t="shared" si="3"/>
        <v>5</v>
      </c>
      <c r="R11" s="11">
        <f t="shared" si="8"/>
        <v>239931.96238451553</v>
      </c>
      <c r="S11" s="11">
        <f t="shared" si="4"/>
        <v>85620.539421774331</v>
      </c>
      <c r="T11" s="12">
        <f t="shared" si="5"/>
        <v>6</v>
      </c>
    </row>
    <row r="12" spans="1:20" ht="15.5" x14ac:dyDescent="0.3">
      <c r="A12" s="16"/>
      <c r="B12" s="20" t="s">
        <v>38</v>
      </c>
      <c r="C12" s="17">
        <v>22984.887266559985</v>
      </c>
      <c r="D12" s="17"/>
      <c r="E12" s="18">
        <v>154311.4229627412</v>
      </c>
      <c r="F12" s="21">
        <v>193.17290920048157</v>
      </c>
      <c r="G12" s="19">
        <v>3.9412786079609998</v>
      </c>
      <c r="H12" s="28"/>
      <c r="I12" s="16"/>
      <c r="J12" s="16"/>
      <c r="K12" s="16"/>
      <c r="N12" s="10" t="str">
        <f t="shared" si="6"/>
        <v>Integrated Base MR</v>
      </c>
      <c r="O12" s="11">
        <f t="shared" ref="O12" si="9">C12</f>
        <v>22984.887266559985</v>
      </c>
      <c r="P12" s="11">
        <f t="shared" si="2"/>
        <v>54.885649337651557</v>
      </c>
      <c r="Q12" s="12">
        <f t="shared" ref="Q12" si="10">IFERROR(IF(O12="","",RANK(O12,O$7:O$24,2)),"")</f>
        <v>2</v>
      </c>
      <c r="R12" s="11">
        <f t="shared" ref="R12" si="11">E12</f>
        <v>154311.4229627412</v>
      </c>
      <c r="S12" s="11">
        <f t="shared" si="4"/>
        <v>0</v>
      </c>
      <c r="T12" s="12">
        <f t="shared" si="5"/>
        <v>1</v>
      </c>
    </row>
    <row r="13" spans="1:20" ht="14.5" x14ac:dyDescent="0.35">
      <c r="A13" s="16"/>
      <c r="B13" s="20"/>
      <c r="C13" s="17"/>
      <c r="D13" s="17"/>
      <c r="E13" s="18"/>
      <c r="F13" s="21"/>
      <c r="G13" s="19"/>
      <c r="H13" s="22"/>
      <c r="I13" s="16"/>
      <c r="J13" s="16"/>
      <c r="K13" s="16"/>
      <c r="N13"/>
      <c r="O13"/>
      <c r="P13"/>
      <c r="Q13"/>
      <c r="R13"/>
      <c r="S13"/>
      <c r="T13"/>
    </row>
    <row r="14" spans="1:20" ht="14.5" x14ac:dyDescent="0.35">
      <c r="A14" s="16"/>
      <c r="B14" s="20"/>
      <c r="C14" s="17"/>
      <c r="D14" s="17"/>
      <c r="E14" s="18"/>
      <c r="F14" s="21"/>
      <c r="G14" s="19"/>
      <c r="H14" s="22"/>
      <c r="I14" s="16"/>
      <c r="J14" s="16"/>
      <c r="K14" s="16"/>
      <c r="N14"/>
      <c r="O14"/>
      <c r="P14"/>
      <c r="Q14"/>
      <c r="R14"/>
      <c r="S14"/>
      <c r="T14"/>
    </row>
    <row r="15" spans="1:20" ht="14.5" x14ac:dyDescent="0.35">
      <c r="A15" s="16"/>
      <c r="B15" s="20"/>
      <c r="C15" s="17"/>
      <c r="D15" s="17"/>
      <c r="E15" s="18"/>
      <c r="F15" s="21"/>
      <c r="G15" s="19"/>
      <c r="H15" s="22"/>
      <c r="I15" s="16"/>
      <c r="J15" s="16"/>
      <c r="K15" s="16"/>
      <c r="N15"/>
      <c r="O15"/>
      <c r="P15"/>
      <c r="Q15"/>
      <c r="R15"/>
      <c r="S15"/>
      <c r="T15"/>
    </row>
    <row r="16" spans="1:20" ht="14.5" x14ac:dyDescent="0.35">
      <c r="A16" s="16"/>
      <c r="B16" s="20"/>
      <c r="C16" s="17"/>
      <c r="D16" s="17"/>
      <c r="E16" s="18"/>
      <c r="F16" s="21"/>
      <c r="G16" s="19"/>
      <c r="H16" s="22"/>
      <c r="I16" s="16"/>
      <c r="J16" s="16"/>
      <c r="K16" s="16"/>
      <c r="N16"/>
      <c r="O16"/>
      <c r="P16"/>
      <c r="Q16"/>
      <c r="R16"/>
      <c r="S16"/>
      <c r="T16"/>
    </row>
    <row r="17" spans="1:20" ht="14.5" x14ac:dyDescent="0.35">
      <c r="A17" s="16"/>
      <c r="B17" s="20"/>
      <c r="C17" s="17"/>
      <c r="D17" s="17"/>
      <c r="E17" s="18"/>
      <c r="F17" s="21"/>
      <c r="G17" s="19"/>
      <c r="H17" s="22"/>
      <c r="I17" s="16"/>
      <c r="J17" s="16"/>
      <c r="K17" s="16"/>
      <c r="N17"/>
      <c r="O17"/>
      <c r="P17"/>
      <c r="Q17"/>
      <c r="R17"/>
      <c r="S17"/>
      <c r="T17"/>
    </row>
    <row r="18" spans="1:20" ht="14.5" x14ac:dyDescent="0.35">
      <c r="A18" s="16"/>
      <c r="B18" s="20"/>
      <c r="C18" s="17"/>
      <c r="D18" s="17"/>
      <c r="E18" s="18"/>
      <c r="F18" s="21"/>
      <c r="G18" s="19"/>
      <c r="H18" s="22"/>
      <c r="I18" s="16"/>
      <c r="J18" s="16"/>
      <c r="K18" s="16"/>
      <c r="N18"/>
      <c r="O18"/>
      <c r="P18"/>
      <c r="Q18"/>
      <c r="R18"/>
      <c r="S18"/>
      <c r="T18"/>
    </row>
    <row r="19" spans="1:20" x14ac:dyDescent="0.3">
      <c r="A19" s="16"/>
      <c r="B19" s="16"/>
      <c r="C19" s="16"/>
      <c r="D19" s="16"/>
      <c r="E19" s="16"/>
      <c r="F19" s="16"/>
      <c r="G19" s="16"/>
      <c r="H19" s="22"/>
      <c r="I19" s="16"/>
      <c r="J19" s="16"/>
      <c r="K19" s="16"/>
    </row>
    <row r="20" spans="1:20" x14ac:dyDescent="0.3">
      <c r="A20" s="16"/>
      <c r="B20" s="16"/>
      <c r="C20" s="16"/>
      <c r="D20" s="16"/>
      <c r="E20" s="16"/>
      <c r="F20" s="16"/>
      <c r="G20" s="16"/>
      <c r="H20" s="22"/>
      <c r="I20" s="16"/>
      <c r="J20" s="16"/>
      <c r="K20" s="16"/>
    </row>
    <row r="21" spans="1:20" x14ac:dyDescent="0.3">
      <c r="A21" s="16"/>
      <c r="B21" s="16"/>
      <c r="C21" s="16"/>
      <c r="D21" s="16"/>
      <c r="E21" s="16"/>
      <c r="F21" s="16"/>
      <c r="G21" s="16"/>
      <c r="H21" s="22"/>
      <c r="I21" s="16"/>
      <c r="J21" s="16"/>
      <c r="K21" s="16"/>
    </row>
    <row r="22" spans="1:20" x14ac:dyDescent="0.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20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20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</row>
  </sheetData>
  <mergeCells count="3">
    <mergeCell ref="N5:N6"/>
    <mergeCell ref="O5:Q5"/>
    <mergeCell ref="R5:T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9BAEB-72F9-4C17-8C00-35A11DEE82FC}">
  <sheetPr codeName="Sheet3"/>
  <dimension ref="A1:T22"/>
  <sheetViews>
    <sheetView showGridLines="0" zoomScaleNormal="100" workbookViewId="0">
      <selection activeCell="N18" sqref="N18"/>
    </sheetView>
  </sheetViews>
  <sheetFormatPr defaultRowHeight="14" x14ac:dyDescent="0.3"/>
  <cols>
    <col min="1" max="1" width="8.7265625" style="2"/>
    <col min="2" max="2" width="29" style="2" customWidth="1"/>
    <col min="3" max="4" width="8.7265625" style="2"/>
    <col min="5" max="5" width="10.6328125" style="2" bestFit="1" customWidth="1"/>
    <col min="6" max="13" width="8.7265625" style="2"/>
    <col min="14" max="14" width="33.36328125" style="2" bestFit="1" customWidth="1"/>
    <col min="15" max="16" width="13.08984375" style="2" customWidth="1"/>
    <col min="17" max="17" width="6.6328125" style="2" customWidth="1"/>
    <col min="18" max="19" width="13.08984375" style="2" customWidth="1"/>
    <col min="20" max="20" width="9.81640625" style="2" bestFit="1" customWidth="1"/>
    <col min="21" max="16384" width="8.7265625" style="2"/>
  </cols>
  <sheetData>
    <row r="1" spans="1:20" x14ac:dyDescent="0.3">
      <c r="A1" s="16"/>
      <c r="B1" s="16"/>
      <c r="C1" s="16"/>
      <c r="D1" s="16"/>
      <c r="E1" s="16"/>
      <c r="F1" s="16"/>
      <c r="G1" s="16" t="s">
        <v>28</v>
      </c>
      <c r="H1" s="16" t="s">
        <v>29</v>
      </c>
      <c r="I1" s="16"/>
    </row>
    <row r="2" spans="1:20" x14ac:dyDescent="0.3">
      <c r="A2" s="16"/>
      <c r="B2" s="16"/>
      <c r="C2" s="16"/>
      <c r="D2" s="16"/>
      <c r="E2" s="16"/>
      <c r="F2" s="16"/>
      <c r="G2" s="16"/>
      <c r="H2" s="16"/>
      <c r="I2" s="16"/>
      <c r="Q2" s="2" t="s">
        <v>0</v>
      </c>
    </row>
    <row r="3" spans="1:20" x14ac:dyDescent="0.3">
      <c r="A3" s="16"/>
      <c r="B3" s="16"/>
      <c r="C3" s="16"/>
      <c r="D3" s="16"/>
      <c r="E3" s="24" t="s">
        <v>27</v>
      </c>
      <c r="F3" s="16"/>
      <c r="G3" s="16"/>
      <c r="H3" s="16"/>
      <c r="I3" s="16"/>
    </row>
    <row r="4" spans="1:20" ht="117" x14ac:dyDescent="0.3">
      <c r="A4" s="16"/>
      <c r="B4" s="25" t="s">
        <v>25</v>
      </c>
      <c r="C4" s="25" t="s">
        <v>1</v>
      </c>
      <c r="D4" s="25" t="s">
        <v>2</v>
      </c>
      <c r="E4" s="25" t="s">
        <v>3</v>
      </c>
      <c r="F4" s="25" t="s">
        <v>4</v>
      </c>
      <c r="G4" s="25" t="s">
        <v>5</v>
      </c>
      <c r="H4" s="16"/>
      <c r="I4" s="25" t="s">
        <v>6</v>
      </c>
      <c r="J4" s="25" t="s">
        <v>7</v>
      </c>
    </row>
    <row r="5" spans="1:20" ht="15" x14ac:dyDescent="0.3">
      <c r="A5" s="26"/>
      <c r="B5" s="16"/>
      <c r="C5" s="17"/>
      <c r="D5" s="17"/>
      <c r="E5" s="18"/>
      <c r="F5" s="17"/>
      <c r="G5" s="19"/>
      <c r="H5" s="16"/>
      <c r="I5" s="16"/>
      <c r="N5" s="14" t="s">
        <v>14</v>
      </c>
      <c r="O5" s="15" t="s">
        <v>8</v>
      </c>
      <c r="P5" s="15"/>
      <c r="Q5" s="15"/>
      <c r="R5" s="15" t="s">
        <v>9</v>
      </c>
      <c r="S5" s="15"/>
      <c r="T5" s="15"/>
    </row>
    <row r="6" spans="1:20" ht="81" customHeight="1" x14ac:dyDescent="0.3">
      <c r="A6" s="26"/>
      <c r="B6" s="16"/>
      <c r="C6" s="17"/>
      <c r="D6" s="17"/>
      <c r="E6" s="18"/>
      <c r="F6" s="17"/>
      <c r="G6" s="19"/>
      <c r="H6" s="16"/>
      <c r="I6" s="16"/>
      <c r="M6" s="5"/>
      <c r="N6" s="14"/>
      <c r="O6" s="7" t="s">
        <v>10</v>
      </c>
      <c r="P6" s="7" t="s">
        <v>11</v>
      </c>
      <c r="Q6" s="8" t="s">
        <v>12</v>
      </c>
      <c r="R6" s="7" t="s">
        <v>23</v>
      </c>
      <c r="S6" s="7" t="s">
        <v>13</v>
      </c>
      <c r="T6" s="8" t="s">
        <v>12</v>
      </c>
    </row>
    <row r="7" spans="1:20" ht="15.5" x14ac:dyDescent="0.3">
      <c r="A7" s="26"/>
      <c r="B7" s="20" t="s">
        <v>39</v>
      </c>
      <c r="C7" s="17" t="s">
        <v>37</v>
      </c>
      <c r="D7" s="17"/>
      <c r="E7" s="18" t="s">
        <v>37</v>
      </c>
      <c r="F7" s="21" t="s">
        <v>37</v>
      </c>
      <c r="G7" s="19" t="s">
        <v>37</v>
      </c>
      <c r="H7" s="22">
        <v>1.5557566732142855E-2</v>
      </c>
      <c r="I7" s="16"/>
      <c r="M7" s="5"/>
      <c r="N7" s="10" t="str">
        <f>B7</f>
        <v>Integrated Base LN**</v>
      </c>
      <c r="O7" s="11"/>
      <c r="P7" s="11"/>
      <c r="Q7" s="12"/>
      <c r="R7" s="11"/>
      <c r="S7" s="11"/>
      <c r="T7" s="12"/>
    </row>
    <row r="8" spans="1:20" ht="15.5" x14ac:dyDescent="0.3">
      <c r="A8" s="26"/>
      <c r="B8" s="20" t="s">
        <v>30</v>
      </c>
      <c r="C8" s="17">
        <v>20981.254401791783</v>
      </c>
      <c r="D8" s="17"/>
      <c r="E8" s="18">
        <v>215698.30674333975</v>
      </c>
      <c r="F8" s="21">
        <v>190.03092662549457</v>
      </c>
      <c r="G8" s="19">
        <v>4.6633886634285</v>
      </c>
      <c r="H8" s="22">
        <v>1.5557566732142855E-2</v>
      </c>
      <c r="I8" s="16"/>
      <c r="M8" s="5"/>
      <c r="N8" s="10" t="str">
        <f t="shared" ref="N8:O11" si="0">B8</f>
        <v>Integrated Base MN</v>
      </c>
      <c r="O8" s="11">
        <f t="shared" si="0"/>
        <v>20981.254401791783</v>
      </c>
      <c r="P8" s="11">
        <f t="shared" ref="P8:P13" si="1">IFERROR(O8-MIN($O$7:$O$14),"")</f>
        <v>100.91149755084916</v>
      </c>
      <c r="Q8" s="12">
        <f t="shared" ref="Q8:Q13" si="2">IFERROR(IF(O8="","",RANK(O8,O$7:O$30,2)),"")</f>
        <v>2</v>
      </c>
      <c r="R8" s="11">
        <f>E8</f>
        <v>215698.30674333975</v>
      </c>
      <c r="S8" s="11">
        <f t="shared" ref="S8" si="3">IFERROR(R8-MIN($R$7:$R$14),"")</f>
        <v>38760.023262975301</v>
      </c>
      <c r="T8" s="12">
        <f t="shared" ref="T8" si="4">IFERROR(IF(R8="","",RANK(R8,R$7:R$30,2)),"")</f>
        <v>5</v>
      </c>
    </row>
    <row r="9" spans="1:20" ht="15.5" x14ac:dyDescent="0.3">
      <c r="A9" s="26"/>
      <c r="B9" s="20" t="s">
        <v>31</v>
      </c>
      <c r="C9" s="17">
        <v>21597.87334944027</v>
      </c>
      <c r="D9" s="17"/>
      <c r="E9" s="18">
        <v>178027.49550762912</v>
      </c>
      <c r="F9" s="21">
        <v>194.84178832983963</v>
      </c>
      <c r="G9" s="19">
        <v>5.6633886634285</v>
      </c>
      <c r="H9" s="22">
        <v>1.5557566732142855E-2</v>
      </c>
      <c r="I9" s="16"/>
      <c r="M9" s="5"/>
      <c r="N9" s="10" t="str">
        <f t="shared" si="0"/>
        <v>Integrated No Coal Post 2032 MN</v>
      </c>
      <c r="O9" s="11">
        <f t="shared" si="0"/>
        <v>21597.87334944027</v>
      </c>
      <c r="P9" s="11">
        <f t="shared" si="1"/>
        <v>717.5304451993361</v>
      </c>
      <c r="Q9" s="12">
        <f t="shared" si="2"/>
        <v>4</v>
      </c>
      <c r="R9" s="11">
        <f>E9</f>
        <v>178027.49550762912</v>
      </c>
      <c r="S9" s="11">
        <f t="shared" ref="S9:S13" si="5">IFERROR(R9-MIN($R$7:$R$14),"")</f>
        <v>1089.2120272646716</v>
      </c>
      <c r="T9" s="12">
        <f t="shared" ref="T9:T13" si="6">IFERROR(IF(R9="","",RANK(R9,R$7:R$30,2)),"")</f>
        <v>2</v>
      </c>
    </row>
    <row r="10" spans="1:20" ht="15.5" x14ac:dyDescent="0.3">
      <c r="A10" s="26"/>
      <c r="B10" s="20" t="s">
        <v>32</v>
      </c>
      <c r="C10" s="17">
        <v>21469.789098749676</v>
      </c>
      <c r="D10" s="17"/>
      <c r="E10" s="18">
        <v>204546.13760877561</v>
      </c>
      <c r="F10" s="21">
        <v>176.96385728064828</v>
      </c>
      <c r="G10" s="19">
        <v>6.6633886634285</v>
      </c>
      <c r="H10" s="22">
        <v>1.5557566732142855E-2</v>
      </c>
      <c r="I10" s="16"/>
      <c r="M10" s="5"/>
      <c r="N10" s="10" t="str">
        <f t="shared" ref="N10" si="7">B10</f>
        <v>Integrated No CCUS MN</v>
      </c>
      <c r="O10" s="11">
        <f t="shared" ref="O10:O11" si="8">C10</f>
        <v>21469.789098749676</v>
      </c>
      <c r="P10" s="11">
        <f t="shared" si="1"/>
        <v>589.44619450874234</v>
      </c>
      <c r="Q10" s="12">
        <f t="shared" si="2"/>
        <v>3</v>
      </c>
      <c r="R10" s="11">
        <f t="shared" ref="R10:R11" si="9">E10</f>
        <v>204546.13760877561</v>
      </c>
      <c r="S10" s="11">
        <f t="shared" si="5"/>
        <v>27607.854128411156</v>
      </c>
      <c r="T10" s="12">
        <f t="shared" si="6"/>
        <v>3</v>
      </c>
    </row>
    <row r="11" spans="1:20" ht="15.5" x14ac:dyDescent="0.3">
      <c r="A11" s="16"/>
      <c r="B11" s="20" t="s">
        <v>33</v>
      </c>
      <c r="C11" s="17">
        <v>27394.875854638223</v>
      </c>
      <c r="D11" s="17"/>
      <c r="E11" s="18">
        <v>208243.50010040627</v>
      </c>
      <c r="F11" s="21">
        <v>176.44867924475651</v>
      </c>
      <c r="G11" s="19">
        <v>7.6633886634285</v>
      </c>
      <c r="H11" s="22">
        <v>1.5557566732142855E-2</v>
      </c>
      <c r="I11" s="16"/>
      <c r="M11" s="5"/>
      <c r="N11" s="10" t="str">
        <f t="shared" si="0"/>
        <v>Integrated Offshore Wind MN</v>
      </c>
      <c r="O11" s="11">
        <f t="shared" si="8"/>
        <v>27394.875854638223</v>
      </c>
      <c r="P11" s="11">
        <f t="shared" si="1"/>
        <v>6514.5329503972898</v>
      </c>
      <c r="Q11" s="12">
        <f t="shared" si="2"/>
        <v>6</v>
      </c>
      <c r="R11" s="11">
        <f t="shared" si="9"/>
        <v>208243.50010040627</v>
      </c>
      <c r="S11" s="11">
        <f t="shared" si="5"/>
        <v>31305.216620041814</v>
      </c>
      <c r="T11" s="12">
        <f t="shared" si="6"/>
        <v>4</v>
      </c>
    </row>
    <row r="12" spans="1:20" ht="15.5" x14ac:dyDescent="0.3">
      <c r="A12" s="16"/>
      <c r="B12" s="20" t="s">
        <v>34</v>
      </c>
      <c r="C12" s="17">
        <v>22085.471638400715</v>
      </c>
      <c r="D12" s="17"/>
      <c r="E12" s="18">
        <v>235602.52049017212</v>
      </c>
      <c r="F12" s="21">
        <v>204.02840851180062</v>
      </c>
      <c r="G12" s="19">
        <v>8.6633886634284991</v>
      </c>
      <c r="H12" s="22">
        <v>1.5557566732142855E-2</v>
      </c>
      <c r="I12" s="16"/>
      <c r="M12" s="5"/>
      <c r="N12" s="10" t="str">
        <f t="shared" ref="N12:N13" si="10">B12</f>
        <v>Integrated No Nuclear MN</v>
      </c>
      <c r="O12" s="11">
        <f t="shared" ref="O12:O13" si="11">C12</f>
        <v>22085.471638400715</v>
      </c>
      <c r="P12" s="11">
        <f t="shared" si="1"/>
        <v>1205.1287341597817</v>
      </c>
      <c r="Q12" s="12">
        <f t="shared" si="2"/>
        <v>5</v>
      </c>
      <c r="R12" s="11">
        <f t="shared" ref="R12:R13" si="12">E12</f>
        <v>235602.52049017212</v>
      </c>
      <c r="S12" s="11">
        <f t="shared" si="5"/>
        <v>58664.237009807664</v>
      </c>
      <c r="T12" s="12">
        <f t="shared" si="6"/>
        <v>6</v>
      </c>
    </row>
    <row r="13" spans="1:20" ht="15.5" x14ac:dyDescent="0.3">
      <c r="A13" s="16"/>
      <c r="B13" s="23" t="s">
        <v>38</v>
      </c>
      <c r="C13" s="17">
        <v>20880.342904240933</v>
      </c>
      <c r="D13" s="17"/>
      <c r="E13" s="18">
        <v>176938.28348036445</v>
      </c>
      <c r="F13" s="21">
        <v>227.24628617914661</v>
      </c>
      <c r="G13" s="19">
        <v>9.6633886634284991</v>
      </c>
      <c r="H13" s="22"/>
      <c r="I13" s="16"/>
      <c r="M13" s="5"/>
      <c r="N13" s="10" t="str">
        <f t="shared" si="10"/>
        <v>Integrated Base MR</v>
      </c>
      <c r="O13" s="11">
        <f t="shared" si="11"/>
        <v>20880.342904240933</v>
      </c>
      <c r="P13" s="11">
        <f t="shared" si="1"/>
        <v>0</v>
      </c>
      <c r="Q13" s="12">
        <f t="shared" si="2"/>
        <v>1</v>
      </c>
      <c r="R13" s="11">
        <f t="shared" si="12"/>
        <v>176938.28348036445</v>
      </c>
      <c r="S13" s="11">
        <f t="shared" si="5"/>
        <v>0</v>
      </c>
      <c r="T13" s="12">
        <f t="shared" si="6"/>
        <v>1</v>
      </c>
    </row>
    <row r="14" spans="1:20" ht="14.5" x14ac:dyDescent="0.35">
      <c r="A14" s="16"/>
      <c r="B14" s="27"/>
      <c r="C14" s="17"/>
      <c r="D14" s="17"/>
      <c r="E14" s="18"/>
      <c r="F14" s="21"/>
      <c r="G14" s="19"/>
      <c r="H14" s="22"/>
      <c r="I14" s="16"/>
      <c r="N14"/>
      <c r="O14"/>
      <c r="P14"/>
      <c r="Q14"/>
      <c r="R14"/>
      <c r="S14"/>
      <c r="T14"/>
    </row>
    <row r="15" spans="1:20" x14ac:dyDescent="0.3">
      <c r="A15" s="16"/>
      <c r="B15" s="16"/>
      <c r="C15" s="16"/>
      <c r="D15" s="17"/>
      <c r="E15" s="18"/>
      <c r="F15" s="21"/>
      <c r="G15" s="19"/>
      <c r="H15" s="22"/>
      <c r="I15" s="16"/>
    </row>
    <row r="16" spans="1:20" x14ac:dyDescent="0.3">
      <c r="A16" s="16"/>
      <c r="B16" s="16"/>
      <c r="C16" s="16"/>
      <c r="D16" s="16"/>
      <c r="E16" s="16"/>
      <c r="F16" s="16"/>
      <c r="G16" s="19"/>
      <c r="H16" s="16"/>
      <c r="I16" s="16"/>
    </row>
    <row r="17" spans="1:9" x14ac:dyDescent="0.3">
      <c r="A17" s="16"/>
      <c r="B17" s="16"/>
      <c r="C17" s="16"/>
      <c r="D17" s="16"/>
      <c r="E17" s="16"/>
      <c r="F17" s="16"/>
      <c r="G17" s="19"/>
      <c r="H17" s="16"/>
      <c r="I17" s="16"/>
    </row>
    <row r="18" spans="1:9" x14ac:dyDescent="0.3">
      <c r="A18" s="16"/>
      <c r="B18" s="16"/>
      <c r="C18" s="17"/>
      <c r="D18" s="17"/>
      <c r="E18" s="18"/>
      <c r="F18" s="21"/>
      <c r="G18" s="19"/>
      <c r="H18" s="16"/>
      <c r="I18" s="16"/>
    </row>
    <row r="19" spans="1:9" x14ac:dyDescent="0.3">
      <c r="A19" s="16"/>
      <c r="B19" s="16"/>
      <c r="C19" s="17"/>
      <c r="D19" s="17"/>
      <c r="E19" s="18"/>
      <c r="F19" s="21"/>
      <c r="G19" s="19"/>
      <c r="H19" s="16"/>
      <c r="I19" s="16"/>
    </row>
    <row r="20" spans="1:9" x14ac:dyDescent="0.3">
      <c r="A20" s="16"/>
      <c r="B20" s="16"/>
      <c r="C20" s="17"/>
      <c r="D20" s="17"/>
      <c r="E20" s="18"/>
      <c r="F20" s="21"/>
      <c r="G20" s="19"/>
      <c r="H20" s="16"/>
      <c r="I20" s="16"/>
    </row>
    <row r="21" spans="1:9" x14ac:dyDescent="0.3">
      <c r="A21" s="16"/>
      <c r="B21" s="16"/>
      <c r="C21" s="17"/>
      <c r="D21" s="17"/>
      <c r="E21" s="18"/>
      <c r="F21" s="21"/>
      <c r="G21" s="19"/>
      <c r="H21" s="16"/>
      <c r="I21" s="16"/>
    </row>
    <row r="22" spans="1:9" x14ac:dyDescent="0.3">
      <c r="C22" s="5"/>
      <c r="D22" s="5"/>
      <c r="E22" s="3"/>
      <c r="F22" s="9"/>
      <c r="G22" s="6"/>
    </row>
  </sheetData>
  <mergeCells count="3">
    <mergeCell ref="N5:N6"/>
    <mergeCell ref="O5:Q5"/>
    <mergeCell ref="R5:T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9326E-6FEC-4985-880B-48F330464B2D}">
  <sheetPr codeName="Sheet4"/>
  <dimension ref="A1:S23"/>
  <sheetViews>
    <sheetView showGridLines="0" zoomScaleNormal="100" workbookViewId="0">
      <selection activeCell="C13" sqref="C13"/>
    </sheetView>
  </sheetViews>
  <sheetFormatPr defaultRowHeight="14" x14ac:dyDescent="0.3"/>
  <cols>
    <col min="1" max="1" width="20.36328125" style="2" bestFit="1" customWidth="1"/>
    <col min="2" max="12" width="8.7265625" style="2"/>
    <col min="13" max="13" width="33.36328125" style="2" bestFit="1" customWidth="1"/>
    <col min="14" max="15" width="13.08984375" style="2" customWidth="1"/>
    <col min="16" max="16" width="6.6328125" style="2" customWidth="1"/>
    <col min="17" max="18" width="13.08984375" style="2" customWidth="1"/>
    <col min="19" max="19" width="6.6328125" style="2" customWidth="1"/>
    <col min="20" max="16384" width="8.7265625" style="2"/>
  </cols>
  <sheetData>
    <row r="1" spans="1:19" x14ac:dyDescent="0.3">
      <c r="A1" s="16"/>
      <c r="B1" s="16"/>
      <c r="C1" s="16"/>
      <c r="D1" s="24" t="s">
        <v>27</v>
      </c>
      <c r="E1" s="16"/>
      <c r="F1" s="16" t="s">
        <v>28</v>
      </c>
      <c r="G1" s="16" t="s">
        <v>29</v>
      </c>
      <c r="H1" s="16"/>
      <c r="I1" s="16"/>
      <c r="J1" s="16"/>
      <c r="K1" s="16"/>
    </row>
    <row r="2" spans="1:19" ht="117" x14ac:dyDescent="0.3">
      <c r="A2" s="25" t="s">
        <v>21</v>
      </c>
      <c r="B2" s="25" t="s">
        <v>1</v>
      </c>
      <c r="C2" s="25" t="s">
        <v>2</v>
      </c>
      <c r="D2" s="25" t="s">
        <v>3</v>
      </c>
      <c r="E2" s="25" t="s">
        <v>4</v>
      </c>
      <c r="F2" s="25" t="s">
        <v>5</v>
      </c>
      <c r="G2" s="16"/>
      <c r="H2" s="25" t="s">
        <v>6</v>
      </c>
      <c r="I2" s="25" t="s">
        <v>7</v>
      </c>
      <c r="J2" s="16"/>
      <c r="K2" s="16"/>
    </row>
    <row r="3" spans="1:19" ht="15" x14ac:dyDescent="0.3">
      <c r="A3" s="16"/>
      <c r="B3" s="17"/>
      <c r="C3" s="17"/>
      <c r="D3" s="18"/>
      <c r="E3" s="17"/>
      <c r="F3" s="19"/>
      <c r="G3" s="16"/>
      <c r="H3" s="16"/>
      <c r="I3" s="16"/>
      <c r="J3" s="16"/>
      <c r="K3" s="16"/>
      <c r="M3" s="14" t="s">
        <v>24</v>
      </c>
      <c r="N3" s="15" t="s">
        <v>8</v>
      </c>
      <c r="O3" s="15"/>
      <c r="P3" s="15"/>
      <c r="Q3" s="15" t="s">
        <v>9</v>
      </c>
      <c r="R3" s="15"/>
      <c r="S3" s="15"/>
    </row>
    <row r="4" spans="1:19" ht="75" x14ac:dyDescent="0.3">
      <c r="A4" s="16"/>
      <c r="B4" s="17"/>
      <c r="C4" s="17"/>
      <c r="D4" s="18"/>
      <c r="E4" s="17"/>
      <c r="F4" s="19"/>
      <c r="G4" s="16"/>
      <c r="H4" s="16"/>
      <c r="I4" s="16"/>
      <c r="J4" s="16"/>
      <c r="K4" s="16"/>
      <c r="L4" s="5"/>
      <c r="M4" s="14"/>
      <c r="N4" s="7" t="s">
        <v>10</v>
      </c>
      <c r="O4" s="7" t="s">
        <v>11</v>
      </c>
      <c r="P4" s="8" t="s">
        <v>12</v>
      </c>
      <c r="Q4" s="7" t="s">
        <v>23</v>
      </c>
      <c r="R4" s="7" t="s">
        <v>13</v>
      </c>
      <c r="S4" s="8" t="s">
        <v>12</v>
      </c>
    </row>
    <row r="5" spans="1:19" ht="15.5" x14ac:dyDescent="0.3">
      <c r="A5" s="20" t="s">
        <v>35</v>
      </c>
      <c r="B5" s="17">
        <v>25554.24299172598</v>
      </c>
      <c r="C5" s="17"/>
      <c r="D5" s="18">
        <v>121431.42149411168</v>
      </c>
      <c r="E5" s="21">
        <v>1556.2456220136323</v>
      </c>
      <c r="F5" s="19">
        <v>3.6633886634285</v>
      </c>
      <c r="G5" s="22">
        <v>1.5557566732142855E-2</v>
      </c>
      <c r="H5" s="16"/>
      <c r="I5" s="16"/>
      <c r="J5" s="16"/>
      <c r="K5" s="16"/>
      <c r="L5" s="5"/>
      <c r="M5" s="10" t="str">
        <f>A5</f>
        <v>Integrated Base HH</v>
      </c>
      <c r="N5" s="11">
        <f t="shared" ref="N5" si="0">B5</f>
        <v>25554.24299172598</v>
      </c>
      <c r="O5" s="11">
        <f>IFERROR(N5-MIN($N$5:$N$20),"")</f>
        <v>0</v>
      </c>
      <c r="P5" s="12">
        <f>IFERROR(IF(N5="","",RANK(N5,N$5:N$28,2)),"")</f>
        <v>1</v>
      </c>
      <c r="Q5" s="11">
        <f>D5</f>
        <v>121431.42149411168</v>
      </c>
      <c r="R5" s="11">
        <f>IFERROR(Q5-MIN($Q$5:$Q$12),"")</f>
        <v>0</v>
      </c>
      <c r="S5" s="12">
        <f>IFERROR(IF(Q5="","",RANK(Q5,Q$5:Q$28,2)),"")</f>
        <v>1</v>
      </c>
    </row>
    <row r="6" spans="1:19" ht="15.5" x14ac:dyDescent="0.3">
      <c r="A6" s="20" t="s">
        <v>30</v>
      </c>
      <c r="B6" s="17">
        <v>27548.868316062464</v>
      </c>
      <c r="C6" s="17"/>
      <c r="D6" s="18">
        <v>141739.75689210376</v>
      </c>
      <c r="E6" s="21">
        <v>2070.2219077863315</v>
      </c>
      <c r="F6" s="19">
        <v>4.6633886634285</v>
      </c>
      <c r="G6" s="22">
        <v>1.5557566732142855E-2</v>
      </c>
      <c r="H6" s="16"/>
      <c r="I6" s="16"/>
      <c r="J6" s="16"/>
      <c r="K6" s="16"/>
      <c r="L6" s="5"/>
      <c r="M6" s="10" t="str">
        <f t="shared" ref="M6:M11" si="1">A6</f>
        <v>Integrated Base MN</v>
      </c>
      <c r="N6" s="11">
        <f t="shared" ref="N6:N10" si="2">B6</f>
        <v>27548.868316062464</v>
      </c>
      <c r="O6" s="11">
        <f t="shared" ref="O6:O11" si="3">IFERROR(N6-MIN($N$5:$N$20),"")</f>
        <v>1994.6253243364845</v>
      </c>
      <c r="P6" s="12">
        <f>IFERROR(IF(N6="","",RANK(N6,N$5:N$28,2)),"")</f>
        <v>5</v>
      </c>
      <c r="Q6" s="11">
        <f>D6</f>
        <v>141739.75689210376</v>
      </c>
      <c r="R6" s="11">
        <f>IFERROR(Q6-MIN($Q$5:$Q$12),"")</f>
        <v>20308.335397992079</v>
      </c>
      <c r="S6" s="12">
        <f t="shared" ref="S6:S10" si="4">IFERROR(IF(Q6="","",RANK(Q6,Q$5:Q$28,2)),"")</f>
        <v>6</v>
      </c>
    </row>
    <row r="7" spans="1:19" ht="15.5" x14ac:dyDescent="0.3">
      <c r="A7" s="20" t="s">
        <v>31</v>
      </c>
      <c r="B7" s="17">
        <v>27314.541598946413</v>
      </c>
      <c r="C7" s="17"/>
      <c r="D7" s="18">
        <v>129467.93783549542</v>
      </c>
      <c r="E7" s="21">
        <v>1764.9629163002878</v>
      </c>
      <c r="F7" s="19">
        <v>5.6633886634285</v>
      </c>
      <c r="G7" s="22">
        <v>1.5557566732142855E-2</v>
      </c>
      <c r="H7" s="16"/>
      <c r="I7" s="16"/>
      <c r="J7" s="16"/>
      <c r="K7" s="16"/>
      <c r="L7" s="5"/>
      <c r="M7" s="10" t="str">
        <f t="shared" si="1"/>
        <v>Integrated No Coal Post 2032 MN</v>
      </c>
      <c r="N7" s="11">
        <f t="shared" si="2"/>
        <v>27314.541598946413</v>
      </c>
      <c r="O7" s="11">
        <f t="shared" si="3"/>
        <v>1760.298607220433</v>
      </c>
      <c r="P7" s="12">
        <f t="shared" ref="P7:P10" si="5">IFERROR(IF(N7="","",RANK(N7,N$5:N$28,2)),"")</f>
        <v>3</v>
      </c>
      <c r="Q7" s="11">
        <f>D7</f>
        <v>129467.93783549542</v>
      </c>
      <c r="R7" s="11">
        <f t="shared" ref="R7:R11" si="6">IFERROR(Q7-MIN($Q$5:$Q$12),"")</f>
        <v>8036.5163413837436</v>
      </c>
      <c r="S7" s="12">
        <f t="shared" si="4"/>
        <v>2</v>
      </c>
    </row>
    <row r="8" spans="1:19" ht="15.5" x14ac:dyDescent="0.3">
      <c r="A8" s="20" t="s">
        <v>32</v>
      </c>
      <c r="B8" s="17">
        <v>27351.15156084051</v>
      </c>
      <c r="C8" s="17"/>
      <c r="D8" s="18">
        <v>132542.77447453374</v>
      </c>
      <c r="E8" s="21">
        <v>1950.4127412790876</v>
      </c>
      <c r="F8" s="19">
        <v>6.6633886634285</v>
      </c>
      <c r="G8" s="22">
        <v>1.5557566732142855E-2</v>
      </c>
      <c r="H8" s="16"/>
      <c r="I8" s="16"/>
      <c r="J8" s="16"/>
      <c r="K8" s="16"/>
      <c r="L8" s="5"/>
      <c r="M8" s="10" t="str">
        <f t="shared" si="1"/>
        <v>Integrated No CCUS MN</v>
      </c>
      <c r="N8" s="11">
        <f t="shared" si="2"/>
        <v>27351.15156084051</v>
      </c>
      <c r="O8" s="11">
        <f t="shared" si="3"/>
        <v>1796.9085691145301</v>
      </c>
      <c r="P8" s="12">
        <f t="shared" si="5"/>
        <v>4</v>
      </c>
      <c r="Q8" s="11">
        <f>D8</f>
        <v>132542.77447453374</v>
      </c>
      <c r="R8" s="11">
        <f t="shared" si="6"/>
        <v>11111.35298042206</v>
      </c>
      <c r="S8" s="12">
        <f t="shared" si="4"/>
        <v>4</v>
      </c>
    </row>
    <row r="9" spans="1:19" ht="15.5" x14ac:dyDescent="0.3">
      <c r="A9" s="20" t="s">
        <v>33</v>
      </c>
      <c r="B9" s="17">
        <v>33700.572803547373</v>
      </c>
      <c r="C9" s="17"/>
      <c r="D9" s="18">
        <v>140388.8766678618</v>
      </c>
      <c r="E9" s="21">
        <v>1975.3772171983505</v>
      </c>
      <c r="F9" s="19" t="s">
        <v>37</v>
      </c>
      <c r="G9" s="22">
        <v>1.5557566732142855E-2</v>
      </c>
      <c r="H9" s="16"/>
      <c r="I9" s="16"/>
      <c r="J9" s="16"/>
      <c r="K9" s="16"/>
      <c r="L9" s="5"/>
      <c r="M9" s="10" t="str">
        <f t="shared" si="1"/>
        <v>Integrated Offshore Wind MN</v>
      </c>
      <c r="N9" s="11">
        <f t="shared" si="2"/>
        <v>33700.572803547373</v>
      </c>
      <c r="O9" s="11">
        <f t="shared" si="3"/>
        <v>8146.3298118213934</v>
      </c>
      <c r="P9" s="12">
        <f t="shared" si="5"/>
        <v>7</v>
      </c>
      <c r="Q9" s="11">
        <f>D9</f>
        <v>140388.8766678618</v>
      </c>
      <c r="R9" s="11">
        <f t="shared" si="6"/>
        <v>18957.455173750117</v>
      </c>
      <c r="S9" s="12">
        <f t="shared" si="4"/>
        <v>5</v>
      </c>
    </row>
    <row r="10" spans="1:19" ht="15.5" x14ac:dyDescent="0.3">
      <c r="A10" s="20" t="s">
        <v>34</v>
      </c>
      <c r="B10" s="17">
        <v>29601.450570091627</v>
      </c>
      <c r="C10" s="17"/>
      <c r="D10" s="18">
        <v>147714.2939421495</v>
      </c>
      <c r="E10" s="21">
        <v>2334.7335280902576</v>
      </c>
      <c r="F10" s="19">
        <v>8.6633886634284991</v>
      </c>
      <c r="G10" s="22">
        <v>1.5557566732142855E-2</v>
      </c>
      <c r="H10" s="16"/>
      <c r="I10" s="16"/>
      <c r="J10" s="16"/>
      <c r="K10" s="16"/>
      <c r="L10" s="5"/>
      <c r="M10" s="10" t="str">
        <f t="shared" ref="M10" si="7">A10</f>
        <v>Integrated No Nuclear MN</v>
      </c>
      <c r="N10" s="11">
        <f t="shared" si="2"/>
        <v>29601.450570091627</v>
      </c>
      <c r="O10" s="11">
        <f t="shared" si="3"/>
        <v>4047.2075783656474</v>
      </c>
      <c r="P10" s="12">
        <f t="shared" si="5"/>
        <v>6</v>
      </c>
      <c r="Q10" s="11">
        <f>D10</f>
        <v>147714.2939421495</v>
      </c>
      <c r="R10" s="11">
        <f t="shared" si="6"/>
        <v>26282.872448037815</v>
      </c>
      <c r="S10" s="12">
        <f t="shared" si="4"/>
        <v>7</v>
      </c>
    </row>
    <row r="11" spans="1:19" ht="15.5" x14ac:dyDescent="0.3">
      <c r="A11" s="23" t="s">
        <v>38</v>
      </c>
      <c r="B11" s="17">
        <v>26775.770046952126</v>
      </c>
      <c r="C11" s="17"/>
      <c r="D11" s="18">
        <v>130845.62449017294</v>
      </c>
      <c r="E11" s="21">
        <v>1777.6570005878298</v>
      </c>
      <c r="F11" s="19">
        <v>9.6633886634284991</v>
      </c>
      <c r="G11" s="22"/>
      <c r="H11" s="16"/>
      <c r="I11" s="16"/>
      <c r="J11" s="16"/>
      <c r="K11" s="16"/>
      <c r="L11" s="5"/>
      <c r="M11" s="10" t="str">
        <f t="shared" si="1"/>
        <v>Integrated Base MR</v>
      </c>
      <c r="N11" s="11">
        <f t="shared" ref="N11" si="8">B11</f>
        <v>26775.770046952126</v>
      </c>
      <c r="O11" s="11">
        <f t="shared" si="3"/>
        <v>1221.5270552261463</v>
      </c>
      <c r="P11" s="12">
        <f t="shared" ref="P11" si="9">IFERROR(IF(N11="","",RANK(N11,N$5:N$28,2)),"")</f>
        <v>2</v>
      </c>
      <c r="Q11" s="11">
        <f>D11</f>
        <v>130845.62449017294</v>
      </c>
      <c r="R11" s="11">
        <f t="shared" si="6"/>
        <v>9414.2029960612563</v>
      </c>
      <c r="S11" s="12">
        <f t="shared" ref="S11" si="10">IFERROR(IF(Q11="","",RANK(Q11,Q$7:Q$30,2)),"")</f>
        <v>2</v>
      </c>
    </row>
    <row r="12" spans="1:19" ht="14.5" x14ac:dyDescent="0.35">
      <c r="A12" s="27"/>
      <c r="B12" s="17"/>
      <c r="C12" s="17"/>
      <c r="D12" s="18"/>
      <c r="E12" s="21"/>
      <c r="F12" s="19"/>
      <c r="G12" s="22"/>
      <c r="H12" s="16"/>
      <c r="I12" s="16"/>
      <c r="J12" s="16"/>
      <c r="K12" s="16"/>
      <c r="L12" s="5"/>
      <c r="M12"/>
      <c r="N12"/>
      <c r="O12"/>
      <c r="P12"/>
      <c r="Q12"/>
      <c r="R12"/>
      <c r="S12"/>
    </row>
    <row r="13" spans="1:19" ht="14.5" x14ac:dyDescent="0.35">
      <c r="A13" s="27"/>
      <c r="B13" s="17"/>
      <c r="C13" s="17"/>
      <c r="D13" s="18"/>
      <c r="E13" s="21"/>
      <c r="F13" s="19"/>
      <c r="G13" s="22"/>
      <c r="H13" s="16"/>
      <c r="I13" s="16"/>
      <c r="J13" s="16"/>
      <c r="K13" s="16"/>
      <c r="L13" s="5"/>
      <c r="M13"/>
      <c r="N13"/>
      <c r="O13"/>
      <c r="P13"/>
      <c r="Q13"/>
      <c r="R13"/>
      <c r="S13"/>
    </row>
    <row r="14" spans="1:19" ht="14.5" x14ac:dyDescent="0.35">
      <c r="A14" s="27"/>
      <c r="B14" s="17"/>
      <c r="C14" s="17"/>
      <c r="D14" s="18"/>
      <c r="E14" s="21"/>
      <c r="F14" s="19"/>
      <c r="G14" s="22"/>
      <c r="H14" s="16"/>
      <c r="I14" s="16"/>
      <c r="J14" s="16"/>
      <c r="K14" s="16"/>
      <c r="M14"/>
      <c r="N14"/>
      <c r="O14"/>
      <c r="P14"/>
      <c r="Q14"/>
      <c r="R14"/>
      <c r="S14"/>
    </row>
    <row r="15" spans="1:19" ht="14.5" x14ac:dyDescent="0.35">
      <c r="A15" s="27"/>
      <c r="B15" s="17"/>
      <c r="C15" s="17"/>
      <c r="D15" s="18"/>
      <c r="E15" s="21"/>
      <c r="F15" s="19"/>
      <c r="G15" s="22"/>
      <c r="H15" s="16"/>
      <c r="I15" s="16"/>
      <c r="J15" s="16"/>
      <c r="K15" s="16"/>
      <c r="M15"/>
      <c r="N15"/>
      <c r="O15"/>
      <c r="P15"/>
      <c r="Q15"/>
      <c r="R15"/>
      <c r="S15"/>
    </row>
    <row r="16" spans="1:19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x14ac:dyDescent="0.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</row>
  </sheetData>
  <mergeCells count="3">
    <mergeCell ref="M3:M4"/>
    <mergeCell ref="N3:P3"/>
    <mergeCell ref="Q3:S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9BDEA-9023-4173-8918-D263660B74C9}">
  <sheetPr codeName="Sheet5"/>
  <dimension ref="A1:T17"/>
  <sheetViews>
    <sheetView showGridLines="0" zoomScaleNormal="100" workbookViewId="0">
      <selection activeCell="N24" sqref="N24"/>
    </sheetView>
  </sheetViews>
  <sheetFormatPr defaultRowHeight="14" x14ac:dyDescent="0.3"/>
  <cols>
    <col min="1" max="1" width="8.7265625" style="2"/>
    <col min="2" max="2" width="24.453125" style="2" bestFit="1" customWidth="1"/>
    <col min="3" max="13" width="8.7265625" style="2"/>
    <col min="14" max="14" width="33.36328125" style="2" bestFit="1" customWidth="1"/>
    <col min="15" max="16" width="13.08984375" style="2" customWidth="1"/>
    <col min="17" max="17" width="6.6328125" style="2" customWidth="1"/>
    <col min="18" max="19" width="13.08984375" style="2" customWidth="1"/>
    <col min="20" max="20" width="6.6328125" style="2" customWidth="1"/>
    <col min="21" max="16384" width="8.7265625" style="2"/>
  </cols>
  <sheetData>
    <row r="1" spans="1:20" x14ac:dyDescent="0.3">
      <c r="A1" s="16"/>
      <c r="B1" s="16"/>
      <c r="C1" s="16"/>
      <c r="D1" s="16"/>
      <c r="E1" s="24" t="s">
        <v>27</v>
      </c>
      <c r="F1" s="16"/>
      <c r="G1" s="16" t="s">
        <v>28</v>
      </c>
      <c r="H1" s="16" t="s">
        <v>29</v>
      </c>
      <c r="I1" s="16"/>
      <c r="J1" s="16"/>
      <c r="K1" s="16"/>
      <c r="O1" s="13"/>
    </row>
    <row r="2" spans="1:20" ht="117" x14ac:dyDescent="0.3">
      <c r="A2" s="16"/>
      <c r="B2" s="25" t="s">
        <v>22</v>
      </c>
      <c r="C2" s="25" t="s">
        <v>1</v>
      </c>
      <c r="D2" s="25" t="s">
        <v>2</v>
      </c>
      <c r="E2" s="25" t="s">
        <v>3</v>
      </c>
      <c r="F2" s="25" t="s">
        <v>4</v>
      </c>
      <c r="G2" s="25" t="s">
        <v>5</v>
      </c>
      <c r="H2" s="16"/>
      <c r="I2" s="25" t="s">
        <v>6</v>
      </c>
      <c r="J2" s="25" t="s">
        <v>7</v>
      </c>
      <c r="K2" s="16"/>
      <c r="Q2" s="2" t="s">
        <v>0</v>
      </c>
    </row>
    <row r="3" spans="1:20" ht="15" x14ac:dyDescent="0.3">
      <c r="A3" s="26"/>
      <c r="B3" s="16"/>
      <c r="C3" s="17"/>
      <c r="D3" s="17"/>
      <c r="E3" s="18"/>
      <c r="F3" s="17"/>
      <c r="G3" s="19"/>
      <c r="H3" s="16"/>
      <c r="I3" s="16"/>
      <c r="J3" s="16"/>
      <c r="K3" s="16"/>
      <c r="N3" s="14" t="s">
        <v>16</v>
      </c>
      <c r="O3" s="15" t="s">
        <v>8</v>
      </c>
      <c r="P3" s="15"/>
      <c r="Q3" s="15"/>
      <c r="R3" s="15" t="s">
        <v>9</v>
      </c>
      <c r="S3" s="15"/>
      <c r="T3" s="15"/>
    </row>
    <row r="4" spans="1:20" ht="75" x14ac:dyDescent="0.3">
      <c r="A4" s="4"/>
      <c r="B4" s="16"/>
      <c r="C4" s="17"/>
      <c r="D4" s="17"/>
      <c r="E4" s="18"/>
      <c r="F4" s="17"/>
      <c r="G4" s="19"/>
      <c r="H4" s="16"/>
      <c r="I4" s="16"/>
      <c r="M4" s="5"/>
      <c r="N4" s="14"/>
      <c r="O4" s="7" t="s">
        <v>10</v>
      </c>
      <c r="P4" s="7" t="s">
        <v>11</v>
      </c>
      <c r="Q4" s="8" t="s">
        <v>12</v>
      </c>
      <c r="R4" s="7" t="s">
        <v>23</v>
      </c>
      <c r="S4" s="7" t="s">
        <v>13</v>
      </c>
      <c r="T4" s="8" t="s">
        <v>12</v>
      </c>
    </row>
    <row r="5" spans="1:20" ht="15.5" x14ac:dyDescent="0.3">
      <c r="A5" s="4"/>
      <c r="B5" s="20" t="s">
        <v>36</v>
      </c>
      <c r="C5" s="17">
        <v>29602.94800911679</v>
      </c>
      <c r="D5" s="17"/>
      <c r="E5" s="18">
        <v>61101.944780269529</v>
      </c>
      <c r="F5" s="21">
        <v>4742.4413620809701</v>
      </c>
      <c r="G5" s="19">
        <v>3.6633886634285</v>
      </c>
      <c r="H5" s="22"/>
      <c r="I5" s="16"/>
      <c r="M5" s="5"/>
      <c r="N5" s="10" t="str">
        <f>B5</f>
        <v>Integrated Base SC</v>
      </c>
      <c r="O5" s="11">
        <f t="shared" ref="O5" si="0">C5</f>
        <v>29602.94800911679</v>
      </c>
      <c r="P5" s="12">
        <f>IFERROR(O5-MIN($O$5:$O$10),"")</f>
        <v>0</v>
      </c>
      <c r="Q5" s="12">
        <f>IFERROR(IF(O5="","",RANK(O5,O$5:O$28,2)),"")</f>
        <v>1</v>
      </c>
      <c r="R5" s="11">
        <f>E5</f>
        <v>61101.944780269529</v>
      </c>
      <c r="S5" s="11">
        <f>IFERROR(R5-MIN($R$5:$R$12),"")</f>
        <v>0</v>
      </c>
      <c r="T5" s="12">
        <f>IFERROR(IF(R5="","",RANK(R5,R$5:R$28,2)),"")</f>
        <v>1</v>
      </c>
    </row>
    <row r="6" spans="1:20" ht="15.5" x14ac:dyDescent="0.3">
      <c r="A6" s="4"/>
      <c r="B6" s="20" t="s">
        <v>30</v>
      </c>
      <c r="C6" s="17">
        <v>30765.586660260007</v>
      </c>
      <c r="D6" s="17"/>
      <c r="E6" s="18">
        <v>68506.314429500257</v>
      </c>
      <c r="F6" s="21">
        <v>5250.8073424089571</v>
      </c>
      <c r="G6" s="19">
        <v>4.6633886634285</v>
      </c>
      <c r="H6" s="22">
        <v>1.5557566732142855E-2</v>
      </c>
      <c r="I6" s="16"/>
      <c r="M6" s="5"/>
      <c r="N6" s="10" t="str">
        <f t="shared" ref="N6:O9" si="1">B6</f>
        <v>Integrated Base MN</v>
      </c>
      <c r="O6" s="11">
        <f t="shared" si="1"/>
        <v>30765.586660260007</v>
      </c>
      <c r="P6" s="11">
        <f t="shared" ref="P6:P9" si="2">IFERROR(O6-MIN($O$5:$O$10),"")</f>
        <v>1162.6386511432174</v>
      </c>
      <c r="Q6" s="12">
        <f t="shared" ref="Q6:Q9" si="3">IFERROR(IF(O6="","",RANK(O6,O$5:O$28,2)),"")</f>
        <v>3</v>
      </c>
      <c r="R6" s="11">
        <f>E6</f>
        <v>68506.314429500257</v>
      </c>
      <c r="S6" s="11">
        <f t="shared" ref="S6:S9" si="4">IFERROR(R6-MIN($R$5:$R$12),"")</f>
        <v>7404.3696492307281</v>
      </c>
      <c r="T6" s="12">
        <f t="shared" ref="T6:T9" si="5">IFERROR(IF(R6="","",RANK(R6,R$5:R$28,2)),"")</f>
        <v>5</v>
      </c>
    </row>
    <row r="7" spans="1:20" ht="15.5" x14ac:dyDescent="0.3">
      <c r="A7" s="4"/>
      <c r="B7" s="20" t="s">
        <v>31</v>
      </c>
      <c r="C7" s="17">
        <v>30772.943783031016</v>
      </c>
      <c r="D7" s="17"/>
      <c r="E7" s="18">
        <v>62173.222464217579</v>
      </c>
      <c r="F7" s="21">
        <v>4828.9308223490571</v>
      </c>
      <c r="G7" s="19">
        <v>5.6633886634285</v>
      </c>
      <c r="H7" s="22">
        <v>1.5557566732142855E-2</v>
      </c>
      <c r="I7" s="16"/>
      <c r="M7" s="5"/>
      <c r="N7" s="10" t="str">
        <f t="shared" si="1"/>
        <v>Integrated No Coal Post 2032 MN</v>
      </c>
      <c r="O7" s="11">
        <f t="shared" si="1"/>
        <v>30772.943783031016</v>
      </c>
      <c r="P7" s="11">
        <f t="shared" si="2"/>
        <v>1169.9957739142264</v>
      </c>
      <c r="Q7" s="12">
        <f t="shared" si="3"/>
        <v>4</v>
      </c>
      <c r="R7" s="11">
        <f>E7</f>
        <v>62173.222464217579</v>
      </c>
      <c r="S7" s="11">
        <f t="shared" si="4"/>
        <v>1071.2776839480503</v>
      </c>
      <c r="T7" s="12">
        <f t="shared" si="5"/>
        <v>3</v>
      </c>
    </row>
    <row r="8" spans="1:20" ht="15.5" x14ac:dyDescent="0.3">
      <c r="A8" s="4"/>
      <c r="B8" s="20" t="s">
        <v>32</v>
      </c>
      <c r="C8" s="17">
        <v>30664.683063419085</v>
      </c>
      <c r="D8" s="17"/>
      <c r="E8" s="18">
        <v>61948.463160477389</v>
      </c>
      <c r="F8" s="21">
        <v>4817.9035435826954</v>
      </c>
      <c r="G8" s="19">
        <v>6.6633886634285</v>
      </c>
      <c r="H8" s="22">
        <v>1.5557566732142855E-2</v>
      </c>
      <c r="I8" s="16"/>
      <c r="M8" s="5"/>
      <c r="N8" s="10" t="str">
        <f t="shared" si="1"/>
        <v>Integrated No CCUS MN</v>
      </c>
      <c r="O8" s="11">
        <f t="shared" si="1"/>
        <v>30664.683063419085</v>
      </c>
      <c r="P8" s="11">
        <f>IFERROR(O8-MIN($O$5:$O$9),"")</f>
        <v>1061.7350543022949</v>
      </c>
      <c r="Q8" s="12">
        <f t="shared" si="3"/>
        <v>2</v>
      </c>
      <c r="R8" s="11">
        <f>E8</f>
        <v>61948.463160477389</v>
      </c>
      <c r="S8" s="11">
        <f t="shared" si="4"/>
        <v>846.5183802078609</v>
      </c>
      <c r="T8" s="12">
        <f t="shared" si="5"/>
        <v>2</v>
      </c>
    </row>
    <row r="9" spans="1:20" ht="15.5" x14ac:dyDescent="0.3">
      <c r="B9" s="20" t="s">
        <v>33</v>
      </c>
      <c r="C9" s="17">
        <v>36932.912687316602</v>
      </c>
      <c r="D9" s="17"/>
      <c r="E9" s="18">
        <v>66924.580000289308</v>
      </c>
      <c r="F9" s="21">
        <v>5129.5170142437164</v>
      </c>
      <c r="G9" s="19" t="s">
        <v>37</v>
      </c>
      <c r="H9" s="22">
        <v>1.5557566732142855E-2</v>
      </c>
      <c r="I9" s="16"/>
      <c r="M9" s="5"/>
      <c r="N9" s="10" t="str">
        <f t="shared" si="1"/>
        <v>Integrated Offshore Wind MN</v>
      </c>
      <c r="O9" s="11">
        <f t="shared" si="1"/>
        <v>36932.912687316602</v>
      </c>
      <c r="P9" s="11">
        <f t="shared" si="2"/>
        <v>7329.9646781998126</v>
      </c>
      <c r="Q9" s="12">
        <f t="shared" si="3"/>
        <v>6</v>
      </c>
      <c r="R9" s="11">
        <f>E9</f>
        <v>66924.580000289308</v>
      </c>
      <c r="S9" s="11">
        <f t="shared" si="4"/>
        <v>5822.6352200197798</v>
      </c>
      <c r="T9" s="12">
        <f t="shared" si="5"/>
        <v>4</v>
      </c>
    </row>
    <row r="10" spans="1:20" ht="15.5" x14ac:dyDescent="0.3">
      <c r="B10" s="20" t="s">
        <v>34</v>
      </c>
      <c r="C10" s="17">
        <v>32606.138284708824</v>
      </c>
      <c r="D10" s="17"/>
      <c r="E10" s="18">
        <v>71960.899530687486</v>
      </c>
      <c r="F10" s="21">
        <v>5494.7022715676749</v>
      </c>
      <c r="G10" s="19">
        <v>8.6633886634284991</v>
      </c>
      <c r="H10" s="22">
        <v>1.5557566732142855E-2</v>
      </c>
      <c r="I10" s="16"/>
      <c r="M10" s="5"/>
      <c r="N10" s="10" t="str">
        <f t="shared" ref="N10:N15" si="6">B10</f>
        <v>Integrated No Nuclear MN</v>
      </c>
      <c r="O10" s="11">
        <f t="shared" ref="O10:O11" si="7">C10</f>
        <v>32606.138284708824</v>
      </c>
      <c r="P10" s="11">
        <f t="shared" ref="P10:P15" si="8">IFERROR(O10-MIN($O$5:$O$10),"")</f>
        <v>3003.1902755920346</v>
      </c>
      <c r="Q10" s="12">
        <f t="shared" ref="Q10:Q15" si="9">IFERROR(IF(O10="","",RANK(O10,O$5:O$28,2)),"")</f>
        <v>5</v>
      </c>
      <c r="R10" s="11">
        <f>E10</f>
        <v>71960.899530687486</v>
      </c>
      <c r="S10" s="11">
        <f t="shared" ref="S10:S15" si="10">IFERROR(R10-MIN($R$5:$R$12),"")</f>
        <v>10858.954750417957</v>
      </c>
      <c r="T10" s="12">
        <f t="shared" ref="T10:T15" si="11">IFERROR(IF(R10="","",RANK(R10,R$5:R$28,2)),"")</f>
        <v>6</v>
      </c>
    </row>
    <row r="11" spans="1:20" ht="14.5" x14ac:dyDescent="0.35">
      <c r="B11" s="23" t="s">
        <v>38</v>
      </c>
      <c r="C11" s="17" t="s">
        <v>37</v>
      </c>
      <c r="D11" s="17"/>
      <c r="E11" s="18" t="s">
        <v>37</v>
      </c>
      <c r="F11" s="21" t="s">
        <v>37</v>
      </c>
      <c r="G11" s="19">
        <v>9.6633886634284991</v>
      </c>
      <c r="H11" s="22"/>
      <c r="I11" s="16"/>
      <c r="M11" s="5"/>
      <c r="N11"/>
      <c r="O11"/>
      <c r="P11"/>
      <c r="Q11"/>
      <c r="R11"/>
      <c r="S11"/>
      <c r="T11"/>
    </row>
    <row r="12" spans="1:20" ht="14.5" x14ac:dyDescent="0.35">
      <c r="B12" s="16"/>
      <c r="C12" s="16"/>
      <c r="D12" s="16"/>
      <c r="E12" s="16"/>
      <c r="F12" s="16"/>
      <c r="G12" s="16"/>
      <c r="H12" s="16"/>
      <c r="I12" s="16"/>
      <c r="M12" s="5"/>
      <c r="N12"/>
      <c r="O12"/>
      <c r="P12"/>
      <c r="Q12"/>
      <c r="R12"/>
      <c r="S12"/>
      <c r="T12"/>
    </row>
    <row r="13" spans="1:20" ht="14.5" x14ac:dyDescent="0.35">
      <c r="B13" s="16"/>
      <c r="C13" s="16"/>
      <c r="D13" s="16"/>
      <c r="E13" s="16"/>
      <c r="F13" s="16"/>
      <c r="G13" s="16"/>
      <c r="H13" s="16"/>
      <c r="I13" s="16"/>
      <c r="N13"/>
      <c r="O13"/>
      <c r="P13"/>
      <c r="Q13"/>
      <c r="R13"/>
      <c r="S13"/>
      <c r="T13"/>
    </row>
    <row r="14" spans="1:20" ht="14.5" x14ac:dyDescent="0.35">
      <c r="B14" s="16"/>
      <c r="C14" s="16"/>
      <c r="D14" s="16"/>
      <c r="E14" s="16"/>
      <c r="F14" s="16"/>
      <c r="G14" s="16"/>
      <c r="H14" s="16"/>
      <c r="I14" s="16"/>
      <c r="N14"/>
      <c r="O14"/>
      <c r="P14"/>
      <c r="Q14"/>
      <c r="R14"/>
      <c r="S14"/>
      <c r="T14"/>
    </row>
    <row r="15" spans="1:20" ht="14.5" x14ac:dyDescent="0.35">
      <c r="B15" s="16"/>
      <c r="C15" s="16"/>
      <c r="D15" s="16"/>
      <c r="E15" s="16"/>
      <c r="F15" s="16"/>
      <c r="G15" s="16"/>
      <c r="H15" s="16"/>
      <c r="I15" s="16"/>
      <c r="N15"/>
      <c r="O15"/>
      <c r="P15"/>
      <c r="Q15"/>
      <c r="R15"/>
      <c r="S15"/>
      <c r="T15"/>
    </row>
    <row r="16" spans="1:20" x14ac:dyDescent="0.3">
      <c r="B16" s="16"/>
      <c r="C16" s="16"/>
      <c r="D16" s="16"/>
      <c r="E16" s="16"/>
      <c r="F16" s="16"/>
      <c r="G16" s="16"/>
      <c r="H16" s="16"/>
      <c r="I16" s="16"/>
    </row>
    <row r="17" spans="2:9" x14ac:dyDescent="0.3">
      <c r="B17" s="16"/>
      <c r="C17" s="16"/>
      <c r="D17" s="16"/>
      <c r="E17" s="16"/>
      <c r="F17" s="16"/>
      <c r="G17" s="16"/>
      <c r="H17" s="16"/>
      <c r="I17" s="16"/>
    </row>
  </sheetData>
  <mergeCells count="3">
    <mergeCell ref="N3:N4"/>
    <mergeCell ref="O3:Q3"/>
    <mergeCell ref="R3:T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08DB4955B0D342BFDD40F8F1264977" ma:contentTypeVersion="24" ma:contentTypeDescription="" ma:contentTypeScope="" ma:versionID="2d0cde048cbbdfd54a20e0eb72fbbfe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2023-10-03T07:00:00+00:00</OpenedDate>
    <SignificantOrder xmlns="dc463f71-b30c-4ab2-9473-d307f9d35888">false</SignificantOrder>
    <Date1 xmlns="dc463f71-b30c-4ab2-9473-d307f9d35888">2025-01-17T08:00:00+00:00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230812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DEA6FFF-6CAA-4E24-AD50-0A3465543556}"/>
</file>

<file path=customXml/itemProps2.xml><?xml version="1.0" encoding="utf-8"?>
<ds:datastoreItem xmlns:ds="http://schemas.openxmlformats.org/officeDocument/2006/customXml" ds:itemID="{7B65B56E-3555-4E91-845D-BF1D0545BE01}"/>
</file>

<file path=customXml/itemProps3.xml><?xml version="1.0" encoding="utf-8"?>
<ds:datastoreItem xmlns:ds="http://schemas.openxmlformats.org/officeDocument/2006/customXml" ds:itemID="{6407147F-BC98-45FE-827B-CBE807F21123}"/>
</file>

<file path=customXml/itemProps4.xml><?xml version="1.0" encoding="utf-8"?>
<ds:datastoreItem xmlns:ds="http://schemas.openxmlformats.org/officeDocument/2006/customXml" ds:itemID="{7049A6B9-5814-43A7-A937-4AE8BE9D7A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of Contents</vt:lpstr>
      <vt:lpstr>MN</vt:lpstr>
      <vt:lpstr>LN</vt:lpstr>
      <vt:lpstr>HH</vt:lpstr>
      <vt:lpstr>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2024-12-23T20:24:13Z</cp:lastPrinted>
  <dcterms:created xsi:type="dcterms:W3CDTF">2023-03-23T17:32:51Z</dcterms:created>
  <dcterms:modified xsi:type="dcterms:W3CDTF">2025-01-09T00:09:24Z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0x0101006E56B4D1795A2E4DB2F0B01679ED314A001F08DB4955B0D342BFDD40F8F1264977</vt:lpwstr>
  </property>
  <property fmtid="{D5CDD505-2E9C-101B-9397-08002B2CF9AE}" pid="3" name="_docset_NoMedatataSyncRequired">
    <vt:lpwstr>False</vt:lpwstr>
  </property>
</Properties>
</file>