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2023\2023 WA PGA\"/>
    </mc:Choice>
  </mc:AlternateContent>
  <xr:revisionPtr revIDLastSave="0" documentId="13_ncr:1_{1188E854-2035-43F1-9127-78DED0350E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 149 Support" sheetId="1" r:id="rId1"/>
  </sheets>
  <definedNames>
    <definedName name="_xlnm.Print_Area" localSheetId="0">'Sch 149 Support'!$A$1:$K$24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K13" i="1"/>
  <c r="B17" i="1" l="1"/>
  <c r="B20" i="1" s="1"/>
  <c r="K8" i="1" s="1"/>
  <c r="K15" i="1" l="1"/>
</calcChain>
</file>

<file path=xl/sharedStrings.xml><?xml version="1.0" encoding="utf-8"?>
<sst xmlns="http://schemas.openxmlformats.org/spreadsheetml/2006/main" count="24" uniqueCount="20">
  <si>
    <t>Total Billing Rate</t>
  </si>
  <si>
    <t>Proposed Rates</t>
  </si>
  <si>
    <t>Schedule 111 Base Rate</t>
  </si>
  <si>
    <t>Schedule 150 PGA</t>
  </si>
  <si>
    <t>Schedule 155 PGA Amortization</t>
  </si>
  <si>
    <t>Schedule 175 Decoupling</t>
  </si>
  <si>
    <t>Schedule 191 DSM</t>
  </si>
  <si>
    <t>Schedule 192 LIRAP</t>
  </si>
  <si>
    <t>Schedule 149 Workpaper</t>
  </si>
  <si>
    <t>Avista</t>
  </si>
  <si>
    <t>GGE Ratio</t>
  </si>
  <si>
    <t>Approved in GRC Docket UG-200901 effective October 1, 2021</t>
  </si>
  <si>
    <t>Schedule 176 Tax Credit</t>
  </si>
  <si>
    <t>Billing rates proposed to become effective November 1, 2023</t>
  </si>
  <si>
    <t>Approved in GRC Docket UG-220054 effective December 21, 2022</t>
  </si>
  <si>
    <t>Pending approval to become effective November 1, 2023</t>
  </si>
  <si>
    <t>Approved to become effective August 1, 2023</t>
  </si>
  <si>
    <t>Schedule 161 Participatory Funding</t>
  </si>
  <si>
    <t>Schedule 178</t>
  </si>
  <si>
    <t>Approved to become effective November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</si>
</sst>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00_);_(&quot;$&quot;* \(#,##0.00000\);_(&quot;$&quot;* &quot;-&quot;??_);_(@_)"/>
    <numFmt numFmtId="165" formatCode="_(&quot;$&quot;* #,##0.000_);_(&quot;$&quot;* \(#,##0.000\);_(&quot;$&quot;* &quot;-&quot;??_);_(@_)"/>
  </numFmts>
  <fonts count="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Times New Roman"/>
      <family val="2"/>
    </font>
    <font>
      <u val="singleAccounting"/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164" fontId="0" fillId="0" borderId="0" xfId="1" applyNumberFormat="1" applyFont="1" applyFill="1"/>
    <xf numFmtId="44" fontId="2" fillId="0" borderId="0" xfId="1" applyFont="1" applyFill="1"/>
    <xf numFmtId="0" fontId="0" fillId="0" borderId="0" xfId="0" applyFill="1"/>
    <xf numFmtId="44" fontId="0" fillId="0" borderId="0" xfId="1" applyFont="1" applyFill="1"/>
    <xf numFmtId="0" fontId="2" fillId="0" borderId="0" xfId="0" applyFont="1" applyFill="1"/>
    <xf numFmtId="164" fontId="2" fillId="0" borderId="0" xfId="1" applyNumberFormat="1" applyFont="1" applyFill="1"/>
    <xf numFmtId="165" fontId="2" fillId="0" borderId="0" xfId="1" applyNumberFormat="1" applyFont="1" applyFill="1"/>
    <xf numFmtId="164" fontId="5" fillId="0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Normal="100" workbookViewId="0">
      <selection activeCell="K15" sqref="K15"/>
    </sheetView>
  </sheetViews>
  <sheetFormatPr defaultRowHeight="15.75" x14ac:dyDescent="0.25"/>
  <cols>
    <col min="1" max="1" width="29.125" customWidth="1"/>
    <col min="2" max="2" width="10.25" bestFit="1" customWidth="1"/>
    <col min="11" max="11" width="9.875" bestFit="1" customWidth="1"/>
  </cols>
  <sheetData>
    <row r="1" spans="1:13" x14ac:dyDescent="0.25">
      <c r="A1" t="s">
        <v>9</v>
      </c>
    </row>
    <row r="2" spans="1:13" x14ac:dyDescent="0.25">
      <c r="A2" t="s">
        <v>8</v>
      </c>
    </row>
    <row r="6" spans="1:13" x14ac:dyDescent="0.25">
      <c r="A6" s="1" t="s">
        <v>1</v>
      </c>
    </row>
    <row r="7" spans="1:13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4" t="s">
        <v>2</v>
      </c>
      <c r="B8" s="2">
        <v>0.64359999999999995</v>
      </c>
      <c r="C8" s="4" t="s">
        <v>14</v>
      </c>
      <c r="D8" s="4"/>
      <c r="E8" s="4"/>
      <c r="F8" s="4"/>
      <c r="G8" s="4"/>
      <c r="H8" s="4"/>
      <c r="I8" s="4"/>
      <c r="J8" s="4"/>
      <c r="K8" s="5">
        <f>B20</f>
        <v>1.7188358000000001</v>
      </c>
      <c r="L8" s="4"/>
      <c r="M8" s="4"/>
    </row>
    <row r="9" spans="1:13" x14ac:dyDescent="0.25">
      <c r="A9" s="4" t="s">
        <v>3</v>
      </c>
      <c r="B9" s="2">
        <v>0.39200000000000002</v>
      </c>
      <c r="C9" s="4" t="s">
        <v>15</v>
      </c>
      <c r="D9" s="4"/>
      <c r="E9" s="4"/>
      <c r="F9" s="4"/>
      <c r="G9" s="4"/>
      <c r="H9" s="4"/>
      <c r="I9" s="4"/>
      <c r="J9" s="4"/>
      <c r="K9" s="5">
        <v>0.52</v>
      </c>
      <c r="L9" s="4"/>
      <c r="M9" s="4"/>
    </row>
    <row r="10" spans="1:13" x14ac:dyDescent="0.25">
      <c r="A10" s="4" t="s">
        <v>4</v>
      </c>
      <c r="B10" s="2">
        <v>0.2868</v>
      </c>
      <c r="C10" s="4" t="s">
        <v>15</v>
      </c>
      <c r="D10" s="4"/>
      <c r="E10" s="4"/>
      <c r="F10" s="4"/>
      <c r="G10" s="4"/>
      <c r="H10" s="4"/>
      <c r="I10" s="4"/>
      <c r="J10" s="4"/>
      <c r="K10" s="5">
        <v>0.12</v>
      </c>
      <c r="L10" s="4"/>
      <c r="M10" s="4"/>
    </row>
    <row r="11" spans="1:13" x14ac:dyDescent="0.25">
      <c r="A11" s="4" t="s">
        <v>17</v>
      </c>
      <c r="B11" s="2">
        <v>1.2E-4</v>
      </c>
      <c r="C11" s="4" t="s">
        <v>16</v>
      </c>
      <c r="D11" s="4"/>
      <c r="E11" s="4"/>
      <c r="F11" s="4"/>
      <c r="G11" s="4"/>
      <c r="H11" s="4"/>
      <c r="I11" s="4"/>
      <c r="J11" s="4"/>
      <c r="K11" s="5">
        <v>0.15</v>
      </c>
      <c r="L11" s="4"/>
      <c r="M11" s="4"/>
    </row>
    <row r="12" spans="1:13" x14ac:dyDescent="0.25">
      <c r="A12" s="4" t="s">
        <v>5</v>
      </c>
      <c r="B12" s="2">
        <v>3.9870000000000003E-2</v>
      </c>
      <c r="C12" s="4" t="s">
        <v>16</v>
      </c>
      <c r="D12" s="4"/>
      <c r="E12" s="4"/>
      <c r="F12" s="4"/>
      <c r="G12" s="4"/>
      <c r="H12" s="4"/>
      <c r="I12" s="4"/>
      <c r="J12" s="4"/>
      <c r="K12" s="5">
        <v>0.18</v>
      </c>
      <c r="L12" s="4"/>
      <c r="M12" s="4"/>
    </row>
    <row r="13" spans="1:13" x14ac:dyDescent="0.25">
      <c r="A13" s="4" t="s">
        <v>12</v>
      </c>
      <c r="B13" s="2">
        <v>-6.2210000000000001E-2</v>
      </c>
      <c r="C13" s="4" t="s">
        <v>11</v>
      </c>
      <c r="D13" s="4"/>
      <c r="E13" s="4"/>
      <c r="F13" s="4"/>
      <c r="G13" s="4"/>
      <c r="H13" s="4"/>
      <c r="I13" s="4"/>
      <c r="J13" s="4"/>
      <c r="K13" s="3">
        <f>SUM(K8:K12)</f>
        <v>2.6888358000000006</v>
      </c>
      <c r="L13" s="4"/>
      <c r="M13" s="4"/>
    </row>
    <row r="14" spans="1:13" x14ac:dyDescent="0.25">
      <c r="A14" s="4" t="s">
        <v>18</v>
      </c>
      <c r="B14" s="2">
        <v>-1.874E-2</v>
      </c>
      <c r="C14" s="4" t="s">
        <v>14</v>
      </c>
      <c r="D14" s="4"/>
      <c r="E14" s="4"/>
      <c r="F14" s="4"/>
      <c r="G14" s="4"/>
      <c r="H14" s="4"/>
      <c r="I14" s="4"/>
      <c r="J14" s="4"/>
      <c r="K14" s="5">
        <f>ROUND(K13*-0.03852,2)</f>
        <v>-0.1</v>
      </c>
      <c r="L14" s="4"/>
      <c r="M14" s="4"/>
    </row>
    <row r="15" spans="1:13" x14ac:dyDescent="0.25">
      <c r="A15" s="4" t="s">
        <v>6</v>
      </c>
      <c r="B15" s="2">
        <v>2.8420000000000001E-2</v>
      </c>
      <c r="C15" s="4" t="s">
        <v>19</v>
      </c>
      <c r="D15" s="4"/>
      <c r="E15" s="4"/>
      <c r="F15" s="4"/>
      <c r="G15" s="4"/>
      <c r="H15" s="4"/>
      <c r="I15" s="4"/>
      <c r="J15" s="4"/>
      <c r="K15" s="3">
        <f>K13+K14</f>
        <v>2.5888358000000005</v>
      </c>
      <c r="L15" s="4"/>
      <c r="M15" s="4"/>
    </row>
    <row r="16" spans="1:13" ht="18" x14ac:dyDescent="0.4">
      <c r="A16" s="4" t="s">
        <v>7</v>
      </c>
      <c r="B16" s="9">
        <v>3.7190000000000001E-2</v>
      </c>
      <c r="C16" s="4" t="s">
        <v>15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6" t="s">
        <v>0</v>
      </c>
      <c r="B17" s="7">
        <f>SUM(B8:B16)</f>
        <v>1.3470500000000001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6"/>
      <c r="B18" s="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6"/>
      <c r="B19" s="8">
        <v>1.276</v>
      </c>
      <c r="C19" s="4" t="s">
        <v>10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6"/>
      <c r="B20" s="3">
        <f>B17*B19</f>
        <v>1.7188358000000001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6"/>
      <c r="B21" s="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4" t="s">
        <v>13</v>
      </c>
      <c r="B23" s="4"/>
      <c r="C23" s="4"/>
      <c r="D23" s="4"/>
      <c r="E23" s="4"/>
      <c r="F23" s="4"/>
      <c r="G23" s="4"/>
      <c r="H23" s="4"/>
      <c r="I23" s="4"/>
      <c r="J23" s="4"/>
      <c r="L23" s="4"/>
      <c r="M23" s="4"/>
    </row>
    <row r="24" spans="1:13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L24" s="4"/>
      <c r="M24" s="4"/>
    </row>
    <row r="25" spans="1:13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L25" s="4"/>
      <c r="M25" s="4"/>
    </row>
  </sheetData>
  <phoneticPr fontId="4" type="noConversion"/>
  <pageMargins left="0.7" right="0.7" top="0.75" bottom="0.75" header="0.3" footer="0.3"/>
  <pageSetup scale="70" orientation="portrait" r:id="rId1"/>
  <headerFooter>
    <oddFooter>&amp;L&amp;F&amp;RPage: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5BCBE057E455B4CAE8E36E3EECCFD0B" ma:contentTypeVersion="16" ma:contentTypeDescription="" ma:contentTypeScope="" ma:versionID="6336b0899d4fda593e38afc328eac32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2023-09-01T07:00:00+00:00</OpenedDate>
    <SignificantOrder xmlns="dc463f71-b30c-4ab2-9473-d307f9d35888">false</SignificantOrder>
    <Date1 xmlns="dc463f71-b30c-4ab2-9473-d307f9d35888">2023-09-01T07:00:00+00:00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230709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A28426C-0746-4D59-A6B4-814072AE33B3}"/>
</file>

<file path=customXml/itemProps2.xml><?xml version="1.0" encoding="utf-8"?>
<ds:datastoreItem xmlns:ds="http://schemas.openxmlformats.org/officeDocument/2006/customXml" ds:itemID="{6CF87406-B262-44F0-91F7-62D1A33CDB0E}"/>
</file>

<file path=customXml/itemProps3.xml><?xml version="1.0" encoding="utf-8"?>
<ds:datastoreItem xmlns:ds="http://schemas.openxmlformats.org/officeDocument/2006/customXml" ds:itemID="{3E3C9F5C-F0DE-4AA2-ABB7-9800A1993F54}"/>
</file>

<file path=customXml/itemProps4.xml><?xml version="1.0" encoding="utf-8"?>
<ds:datastoreItem xmlns:ds="http://schemas.openxmlformats.org/officeDocument/2006/customXml" ds:itemID="{F8F6FF38-E506-4A93-BA56-8C97C5559D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149 Support</vt:lpstr>
      <vt:lpstr>'Sch 149 Support'!Print_Area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Miller</dc:creator>
  <cp:lastModifiedBy>Garbarino, Marcus</cp:lastModifiedBy>
  <cp:lastPrinted>2023-08-22T01:29:38Z</cp:lastPrinted>
  <dcterms:created xsi:type="dcterms:W3CDTF">2018-08-10T15:49:40Z</dcterms:created>
  <dcterms:modified xsi:type="dcterms:W3CDTF">2023-08-22T01:29:46Z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0x0101006E56B4D1795A2E4DB2F0B01679ED314A00D5BCBE057E455B4CAE8E36E3EECCFD0B</vt:lpwstr>
  </property>
  <property fmtid="{D5CDD505-2E9C-101B-9397-08002B2CF9AE}" pid="3" name="_docset_NoMedatataSyncRequired">
    <vt:lpwstr>False</vt:lpwstr>
  </property>
</Properties>
</file>