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externalLinks/externalLink1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6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ates\Public\Gas Low Income\2023\Sch. 129 Filing Effective 10-1-23\Revenue Requirement\SUB FINAL 9-21-2023\"/>
    </mc:Choice>
  </mc:AlternateContent>
  <bookViews>
    <workbookView xWindow="0" yWindow="0" windowWidth="28800" windowHeight="11580"/>
  </bookViews>
  <sheets>
    <sheet name="Subs. Rev. Req. 2023-2024" sheetId="4" r:id="rId1"/>
    <sheet name="Support--&gt;" sheetId="2" r:id="rId2"/>
    <sheet name="Summary of Difference" sheetId="1" r:id="rId3"/>
    <sheet name="Orig. Rev. Req. 2023-2024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0" localSheetId="3">[1]Jan!#REF!</definedName>
    <definedName name="\0">[1]Jan!#REF!</definedName>
    <definedName name="\A" localSheetId="3">#REF!</definedName>
    <definedName name="\A">#REF!</definedName>
    <definedName name="\B" localSheetId="3">#REF!</definedName>
    <definedName name="\B">#REF!</definedName>
    <definedName name="\BACK1" localSheetId="3">#REF!</definedName>
    <definedName name="\BACK1">#REF!</definedName>
    <definedName name="\BLOCK">#REF!</definedName>
    <definedName name="\BLOCKT">#REF!</definedName>
    <definedName name="\C" localSheetId="3">'[2]Sched 46'!#REF!</definedName>
    <definedName name="\C">'[2]Sched 46'!#REF!</definedName>
    <definedName name="\COMP" localSheetId="3">#REF!</definedName>
    <definedName name="\COMP">#REF!</definedName>
    <definedName name="\COMPT" localSheetId="3">#REF!</definedName>
    <definedName name="\COMPT">#REF!</definedName>
    <definedName name="\G" localSheetId="3">#REF!</definedName>
    <definedName name="\G">#REF!</definedName>
    <definedName name="\I">#REF!</definedName>
    <definedName name="\K">#REF!</definedName>
    <definedName name="\L">#REF!</definedName>
    <definedName name="\M" localSheetId="3">'[2]Sched 46'!#REF!</definedName>
    <definedName name="\M">'[2]Sched 46'!#REF!</definedName>
    <definedName name="\P" localSheetId="3">'[2]Sched 46'!#REF!</definedName>
    <definedName name="\P">'[2]Sched 46'!#REF!</definedName>
    <definedName name="\Q" localSheetId="3">[3]Actual!#REF!</definedName>
    <definedName name="\Q">[3]Actual!#REF!</definedName>
    <definedName name="\R" localSheetId="3">#REF!</definedName>
    <definedName name="\R">#REF!</definedName>
    <definedName name="\S" localSheetId="3">#REF!</definedName>
    <definedName name="\S">#REF!</definedName>
    <definedName name="\TABLE1" localSheetId="3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localSheetId="3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3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3" hidden="1">{#N/A,#N/A,FALSE,"schA"}</definedName>
    <definedName name="____________________www1" hidden="1">{#N/A,#N/A,FALSE,"schA"}</definedName>
    <definedName name="__________________six6" localSheetId="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hidden="1">{#N/A,#N/A,FALSE,"schA"}</definedName>
    <definedName name="_______ex1" localSheetId="3" hidden="1">{#N/A,#N/A,FALSE,"Summ";#N/A,#N/A,FALSE,"General"}</definedName>
    <definedName name="_______ex1" hidden="1">{#N/A,#N/A,FALSE,"Summ";#N/A,#N/A,FALSE,"General"}</definedName>
    <definedName name="_______new1" localSheetId="3" hidden="1">{#N/A,#N/A,FALSE,"Summ";#N/A,#N/A,FALSE,"General"}</definedName>
    <definedName name="_______new1" hidden="1">{#N/A,#N/A,FALSE,"Summ";#N/A,#N/A,FALSE,"General"}</definedName>
    <definedName name="_______six6" localSheetId="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hidden="1">{#N/A,#N/A,FALSE,"schA"}</definedName>
    <definedName name="______Apr05" localSheetId="3">#REF!</definedName>
    <definedName name="______Apr05">#REF!</definedName>
    <definedName name="______Aug05" localSheetId="3">#REF!</definedName>
    <definedName name="______Aug05">#REF!</definedName>
    <definedName name="______ex1" localSheetId="3" hidden="1">{#N/A,#N/A,FALSE,"Summ";#N/A,#N/A,FALSE,"General"}</definedName>
    <definedName name="______ex1" hidden="1">{#N/A,#N/A,FALSE,"Summ";#N/A,#N/A,FALSE,"General"}</definedName>
    <definedName name="______Feb05" localSheetId="3">#REF!</definedName>
    <definedName name="______Feb05">#REF!</definedName>
    <definedName name="______Jan05" localSheetId="3">#REF!</definedName>
    <definedName name="______Jan05">#REF!</definedName>
    <definedName name="______Jul05" localSheetId="3">#REF!</definedName>
    <definedName name="______Jul05">#REF!</definedName>
    <definedName name="______Jun05">#REF!</definedName>
    <definedName name="______Jun09">" BS!$AI$7:$AI$1643"</definedName>
    <definedName name="______Mar05" localSheetId="3">#REF!</definedName>
    <definedName name="______Mar05">#REF!</definedName>
    <definedName name="______May05" localSheetId="3">#REF!</definedName>
    <definedName name="______May05">#REF!</definedName>
    <definedName name="______new1" localSheetId="3" hidden="1">{#N/A,#N/A,FALSE,"Summ";#N/A,#N/A,FALSE,"General"}</definedName>
    <definedName name="______new1" hidden="1">{#N/A,#N/A,FALSE,"Summ";#N/A,#N/A,FALSE,"General"}</definedName>
    <definedName name="______Sep05" localSheetId="3">#REF!</definedName>
    <definedName name="______Sep05">#REF!</definedName>
    <definedName name="______six6" localSheetId="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hidden="1">{#N/A,#N/A,FALSE,"schA"}</definedName>
    <definedName name="_____Apr04">[4]BS!$U$7:$U$3582</definedName>
    <definedName name="_____Apr05" localSheetId="3">[5]BS!#REF!</definedName>
    <definedName name="_____Apr05">[5]BS!#REF!</definedName>
    <definedName name="_____Aug04">[4]BS!$Y$7:$Y$3582</definedName>
    <definedName name="_____Aug05" localSheetId="3">[5]BS!#REF!</definedName>
    <definedName name="_____Aug05">[5]BS!#REF!</definedName>
    <definedName name="_____Aug09" xml:space="preserve"> [6]BS!$Y$7:$Y$1726</definedName>
    <definedName name="_____DAT1" localSheetId="3">#REF!</definedName>
    <definedName name="_____DAT1">#REF!</definedName>
    <definedName name="_____DAT10" localSheetId="3">#REF!</definedName>
    <definedName name="_____DAT10">#REF!</definedName>
    <definedName name="_____DAT11" localSheetId="3">#REF!</definedName>
    <definedName name="_____DAT11">#REF!</definedName>
    <definedName name="_____DAT12">#REF!</definedName>
    <definedName name="_____DAT13">#REF!</definedName>
    <definedName name="_____DAT2">#REF!</definedName>
    <definedName name="_____DAT3" localSheetId="3">'[7]23600471-WA Utility Tax (Elect)'!#REF!</definedName>
    <definedName name="_____DAT3">'[7]23600471-WA Utility Tax (Elect)'!#REF!</definedName>
    <definedName name="_____DAT4" localSheetId="3">#REF!</definedName>
    <definedName name="_____DAT4">#REF!</definedName>
    <definedName name="_____DAT5" localSheetId="3">#REF!</definedName>
    <definedName name="_____DAT5">#REF!</definedName>
    <definedName name="_____DAT6" localSheetId="3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3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3">[5]BS!#REF!</definedName>
    <definedName name="_____Feb05">[5]BS!#REF!</definedName>
    <definedName name="_____Jan04">[4]BS!$R$7:$R$3582</definedName>
    <definedName name="_____Jan05" localSheetId="3">[5]BS!#REF!</definedName>
    <definedName name="_____Jan05">[5]BS!#REF!</definedName>
    <definedName name="_____Jul04">[4]BS!$X$7:$X$3582</definedName>
    <definedName name="_____Jul05" localSheetId="3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3">[5]BS!#REF!</definedName>
    <definedName name="_____Jun05">[5]BS!#REF!</definedName>
    <definedName name="_____Jun09">" BS!$AI$7:$AI$1643"</definedName>
    <definedName name="_____Mar04">[4]BS!$T$7:$T$3582</definedName>
    <definedName name="_____Mar05" localSheetId="3">[5]BS!#REF!</definedName>
    <definedName name="_____Mar05">[5]BS!#REF!</definedName>
    <definedName name="_____May04">[4]BS!$V$7:$V$3582</definedName>
    <definedName name="_____May05" localSheetId="3">[5]BS!#REF!</definedName>
    <definedName name="_____May05">[5]BS!#REF!</definedName>
    <definedName name="_____new1" localSheetId="3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3">[5]BS!#REF!</definedName>
    <definedName name="_____Sep05">[5]BS!#REF!</definedName>
    <definedName name="_____six6" localSheetId="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3">#REF!</definedName>
    <definedName name="____DAT1">#REF!</definedName>
    <definedName name="____DAT10" localSheetId="3">#REF!</definedName>
    <definedName name="____DAT10">#REF!</definedName>
    <definedName name="____DAT11" localSheetId="3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3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3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hidden="1">{#N/A,#N/A,FALSE,"schA"}</definedName>
    <definedName name="___Apr04">[4]BS!$U$7:$U$3582</definedName>
    <definedName name="___Apr05" localSheetId="3">[5]BS!#REF!</definedName>
    <definedName name="___Apr05">[5]BS!#REF!</definedName>
    <definedName name="___Aug04">[4]BS!$Y$7:$Y$3582</definedName>
    <definedName name="___Aug05" localSheetId="3">[5]BS!#REF!</definedName>
    <definedName name="___Aug05">[5]BS!#REF!</definedName>
    <definedName name="___Aug09" xml:space="preserve"> [6]BS!$Y$7:$Y$1726</definedName>
    <definedName name="___DAT1" localSheetId="3">#REF!</definedName>
    <definedName name="___DAT1">#REF!</definedName>
    <definedName name="___DAT10" localSheetId="3">#REF!</definedName>
    <definedName name="___DAT10">#REF!</definedName>
    <definedName name="___DAT11" localSheetId="3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 localSheetId="3">#REF!</definedName>
    <definedName name="___Dec05">#REF!</definedName>
    <definedName name="___ex1" localSheetId="3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3">[5]BS!#REF!</definedName>
    <definedName name="___Feb05">[5]BS!#REF!</definedName>
    <definedName name="___Jan04">[4]BS!$R$7:$R$3582</definedName>
    <definedName name="___Jan05" localSheetId="3">[5]BS!#REF!</definedName>
    <definedName name="___Jan05">[5]BS!#REF!</definedName>
    <definedName name="___Jan06" localSheetId="3">[9]BS!#REF!</definedName>
    <definedName name="___Jan06">[9]BS!#REF!</definedName>
    <definedName name="___Jul04">[4]BS!$X$7:$X$3582</definedName>
    <definedName name="___Jul05" localSheetId="3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3">[5]BS!#REF!</definedName>
    <definedName name="___Jun05">[5]BS!#REF!</definedName>
    <definedName name="___Jun09">" BS!$AI$7:$AI$1643"</definedName>
    <definedName name="___Mar04">[4]BS!$T$7:$T$3582</definedName>
    <definedName name="___Mar05" localSheetId="3">[5]BS!#REF!</definedName>
    <definedName name="___Mar05">[5]BS!#REF!</definedName>
    <definedName name="___May04">[4]BS!$V$7:$V$3582</definedName>
    <definedName name="___May05" localSheetId="3">[5]BS!#REF!</definedName>
    <definedName name="___May05">[5]BS!#REF!</definedName>
    <definedName name="___mwh2" localSheetId="3">#REF!</definedName>
    <definedName name="___mwh2">#REF!</definedName>
    <definedName name="___new1" localSheetId="3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3">#REF!</definedName>
    <definedName name="___Nov05">#REF!</definedName>
    <definedName name="___Oct03">[8]BS!$R$7:$R$3582</definedName>
    <definedName name="___Oct04">[4]BS!$AA$7:$AA$3582</definedName>
    <definedName name="___Oct05" localSheetId="3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3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3">[5]BS!#REF!</definedName>
    <definedName name="___Sep05">[5]BS!#REF!</definedName>
    <definedName name="___six6" localSheetId="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hidden="1">{#N/A,#N/A,FALSE,"schA"}</definedName>
    <definedName name="__123Graph_A" localSheetId="3" hidden="1">[11]Inputs!#REF!</definedName>
    <definedName name="__123Graph_A" hidden="1">[11]Inputs!#REF!</definedName>
    <definedName name="__123Graph_ABUDG6_DSCRPR">[12]Quant!$D$71:$O$71</definedName>
    <definedName name="__123Graph_ABUDG6_ESCRPR1">[12]Quant!$D$100:$O$100</definedName>
    <definedName name="__123Graph_B" localSheetId="3" hidden="1">[11]Inputs!#REF!</definedName>
    <definedName name="__123Graph_B" hidden="1">[11]Inputs!#REF!</definedName>
    <definedName name="__123Graph_BBUDG6_DSCRPR">[12]Quant!$D$72:$O$72</definedName>
    <definedName name="__123Graph_BBUDG6_ESCRPR1">[12]Quant!$D$88:$O$88</definedName>
    <definedName name="__123Graph_D" hidden="1">#REF!</definedName>
    <definedName name="__123Graph_E" hidden="1">[13]Input!$E$22:$E$37</definedName>
    <definedName name="__123Graph_ECURRENT" hidden="1">[14]ConsolidatingPL!#REF!</definedName>
    <definedName name="__123Graph_F" hidden="1">[13]Input!$D$22:$D$37</definedName>
    <definedName name="__123Graph_X">[12]Quant!$D$5:$O$5</definedName>
    <definedName name="__123Graph_XBUDG6_DSCRPR">[12]Quant!$D$5:$O$5</definedName>
    <definedName name="__123Graph_XBUDG6_ESCRPR1">[12]Quant!$D$5:$O$5</definedName>
    <definedName name="__Apr04">[4]BS!$U$7:$U$3582</definedName>
    <definedName name="__Apr05" localSheetId="3">#REF!</definedName>
    <definedName name="__Apr05">#REF!</definedName>
    <definedName name="__Aug04">[4]BS!$Y$7:$Y$3582</definedName>
    <definedName name="__Aug05" localSheetId="3">#REF!</definedName>
    <definedName name="__Aug05">#REF!</definedName>
    <definedName name="__Aug09" xml:space="preserve"> [6]BS!$Y$7:$Y$1726</definedName>
    <definedName name="__DAT1" localSheetId="3">#REF!</definedName>
    <definedName name="__DAT1">#REF!</definedName>
    <definedName name="__DAT10" localSheetId="3">#REF!</definedName>
    <definedName name="__DAT10">#REF!</definedName>
    <definedName name="__DAT11" localSheetId="3">#REF!</definedName>
    <definedName name="__DAT11">#REF!</definedName>
    <definedName name="__DAT12">#REF!</definedName>
    <definedName name="__DAT13">#REF!</definedName>
    <definedName name="__DAT2">#REF!</definedName>
    <definedName name="__DAT3" localSheetId="3">'[7]23600471-WA Utility Tax (Elect)'!#REF!</definedName>
    <definedName name="__DAT3">'[7]23600471-WA Utility Tax (Elect)'!#REF!</definedName>
    <definedName name="__DAT4" localSheetId="3">#REF!</definedName>
    <definedName name="__DAT4">#REF!</definedName>
    <definedName name="__DAT5" localSheetId="3">#REF!</definedName>
    <definedName name="__DAT5">#REF!</definedName>
    <definedName name="__DAT6" localSheetId="3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 localSheetId="3">#REF!</definedName>
    <definedName name="__Dec05">#REF!</definedName>
    <definedName name="__ex1" localSheetId="3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3">#REF!</definedName>
    <definedName name="__Feb05">#REF!</definedName>
    <definedName name="__IntlFixup" hidden="1">TRUE</definedName>
    <definedName name="__Jan04">[4]BS!$R$7:$R$3582</definedName>
    <definedName name="__Jan05" localSheetId="3">#REF!</definedName>
    <definedName name="__Jan05">#REF!</definedName>
    <definedName name="__Jan06" localSheetId="3">[9]BS!#REF!</definedName>
    <definedName name="__Jan06">[9]BS!#REF!</definedName>
    <definedName name="__Jul04">[4]BS!$X$7:$X$3582</definedName>
    <definedName name="__Jul05" localSheetId="3">#REF!</definedName>
    <definedName name="__Jul05">#REF!</definedName>
    <definedName name="__Jul09" xml:space="preserve"> [6]BS!$X$7:$X$1726</definedName>
    <definedName name="__Jun04">[4]BS!$W$7:$W$3582</definedName>
    <definedName name="__Jun05" localSheetId="3">#REF!</definedName>
    <definedName name="__Jun05">#REF!</definedName>
    <definedName name="__Jun09">" BS!$AI$7:$AI$1643"</definedName>
    <definedName name="__Mar04">[4]BS!$T$7:$T$3582</definedName>
    <definedName name="__Mar05" localSheetId="3">#REF!</definedName>
    <definedName name="__Mar05">#REF!</definedName>
    <definedName name="__May04">[4]BS!$V$7:$V$3582</definedName>
    <definedName name="__May05" localSheetId="3">#REF!</definedName>
    <definedName name="__May05">#REF!</definedName>
    <definedName name="__mwh2" localSheetId="3">#REF!</definedName>
    <definedName name="__mwh2">#REF!</definedName>
    <definedName name="__new1" localSheetId="3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3">#REF!</definedName>
    <definedName name="__Nov05">#REF!</definedName>
    <definedName name="__Oct03">[8]BS!$R$7:$R$3582</definedName>
    <definedName name="__Oct04">[4]BS!$AA$7:$AA$3582</definedName>
    <definedName name="__Oct05" localSheetId="3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3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3">#REF!</definedName>
    <definedName name="__Sep05">#REF!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hidden="1">{#N/A,#N/A,FALSE,"schA"}</definedName>
    <definedName name="_1__123Graph_ABUDG6_D_ESCRPR">[12]Quant!$D$71:$O$71</definedName>
    <definedName name="_1_94_12_94" localSheetId="3">[15]DT_A_DOL93!#REF!</definedName>
    <definedName name="_1_94_12_94">[15]DT_A_DOL93!#REF!</definedName>
    <definedName name="_1_95_12_95" localSheetId="3">[15]DT_A_DOL93!#REF!</definedName>
    <definedName name="_1_95_12_95">[15]DT_A_DOL93!#REF!</definedName>
    <definedName name="_1_96_12_96" localSheetId="3">[15]DT_A_DOL93!#REF!</definedName>
    <definedName name="_1_96_12_96">[15]DT_A_DOL93!#REF!</definedName>
    <definedName name="_1_97_12_97" localSheetId="3">[15]DT_A_DOL93!#REF!</definedName>
    <definedName name="_1_97_12_97">[15]DT_A_DOL93!#REF!</definedName>
    <definedName name="_1_98_12_98">[15]DT_A_DOL93!#REF!</definedName>
    <definedName name="_11" localSheetId="3">#REF!</definedName>
    <definedName name="_11">#REF!</definedName>
    <definedName name="_1Price_Ta" localSheetId="3">#REF!</definedName>
    <definedName name="_1Price_Ta">#REF!</definedName>
    <definedName name="_2__123Graph_ABUDG6_Dtons_inv" hidden="1">[16]Quant!#REF!</definedName>
    <definedName name="_2Price_Ta" localSheetId="3">#REF!</definedName>
    <definedName name="_2Price_Ta">#REF!</definedName>
    <definedName name="_3__123Graph_ABUDG6_Dtons_inv" hidden="1">[17]Quant!#REF!</definedName>
    <definedName name="_3__123Graph_BBUDG6_D_ESCRPR">[12]Quant!$D$72:$O$72</definedName>
    <definedName name="_31" localSheetId="3">#REF!</definedName>
    <definedName name="_31">#REF!</definedName>
    <definedName name="_36" localSheetId="3">#REF!</definedName>
    <definedName name="_36">#REF!</definedName>
    <definedName name="_4__123Graph_ABUDG6_Dtons_inv" hidden="1">'[18]Area D 2011'!#REF!</definedName>
    <definedName name="_4__123Graph_BBUDG6_Dtons_inv">[12]Quant!$D$9:$O$9</definedName>
    <definedName name="_41" localSheetId="3">#REF!</definedName>
    <definedName name="_41">#REF!</definedName>
    <definedName name="_43" localSheetId="3">#REF!</definedName>
    <definedName name="_43">#REF!</definedName>
    <definedName name="_5__123Graph_CBUDG6_D_ESCRPR">[12]Quant!$D$100:$O$100</definedName>
    <definedName name="_50" localSheetId="3">#REF!</definedName>
    <definedName name="_50">#REF!</definedName>
    <definedName name="_51" localSheetId="3">#REF!</definedName>
    <definedName name="_51">#REF!</definedName>
    <definedName name="_57" localSheetId="3">#REF!</definedName>
    <definedName name="_57">#REF!</definedName>
    <definedName name="_6__123Graph_CBUDG6_D_ESCRPR" hidden="1">'[19]2012 Area AB BudgetSummary'!#REF!</definedName>
    <definedName name="_6__123Graph_DBUDG6_D_ESCRPR">[12]Quant!$D$88:$O$88</definedName>
    <definedName name="_7__123Graph_CBUDG6_D_ESCRPR" hidden="1">'[18]Area D 2011'!#REF!</definedName>
    <definedName name="_7__123Graph_DBUDG6_D_ESCRPR" hidden="1">'[19]2012 Area AB BudgetSummary'!#REF!</definedName>
    <definedName name="_7__123Graph_XBUDG6_D_ESCRPR">[12]Quant!$D$5:$O$5</definedName>
    <definedName name="_8__123Graph_DBUDG6_D_ESCRPR" hidden="1">'[18]Area D 2011'!#REF!</definedName>
    <definedName name="_8__123Graph_XBUDG6_Dtons_inv">[12]Quant!$D$5:$O$5</definedName>
    <definedName name="_85" localSheetId="3">#REF!</definedName>
    <definedName name="_85">#REF!</definedName>
    <definedName name="_85_86" localSheetId="3">#REF!</definedName>
    <definedName name="_85_86">#REF!</definedName>
    <definedName name="_86" localSheetId="3">#REF!</definedName>
    <definedName name="_86">#REF!</definedName>
    <definedName name="_87">#REF!</definedName>
    <definedName name="_ALL_RATES">#REF!</definedName>
    <definedName name="_Apr04">[4]BS!$U$7:$U$3582</definedName>
    <definedName name="_Apr05" localSheetId="3">#REF!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 localSheetId="3">#REF!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 localSheetId="3">'[21]Rate Design'!#REF!</definedName>
    <definedName name="_B">'[21]Rate Design'!#REF!</definedName>
    <definedName name="_cd1" localSheetId="3" hidden="1">{"annual",#N/A,FALSE,"Pro Forma";#N/A,#N/A,FALSE,"Golf Operations"}</definedName>
    <definedName name="_cd1" hidden="1">{"annual",#N/A,FALSE,"Pro Forma";#N/A,#N/A,FALSE,"Golf Operations"}</definedName>
    <definedName name="_DAT1">'[22]SAP 18230021'!#REF!</definedName>
    <definedName name="_DAT10" localSheetId="3">#REF!</definedName>
    <definedName name="_DAT10">#REF!</definedName>
    <definedName name="_DAT11" localSheetId="3">#REF!</definedName>
    <definedName name="_DAT11">#REF!</definedName>
    <definedName name="_DAT12" localSheetId="3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 localSheetId="3">'[22]SAP 18230021'!#REF!</definedName>
    <definedName name="_DAT9">'[22]SAP 18230021'!#REF!</definedName>
    <definedName name="_Dec03">[8]BS!$T$7:$T$3582</definedName>
    <definedName name="_Dec04">[4]BS!$AC$7:$AC$3580</definedName>
    <definedName name="_Dec05" localSheetId="3">#REF!</definedName>
    <definedName name="_Dec05">#REF!</definedName>
    <definedName name="_Dec08" xml:space="preserve"> [6]BS!$Q$7:$Q$1726</definedName>
    <definedName name="_Dec16">[20]BS!$Q$8:$Q$2553</definedName>
    <definedName name="_Dist_Values" localSheetId="3" hidden="1">#REF!</definedName>
    <definedName name="_Dist_Values" hidden="1">#REF!</definedName>
    <definedName name="_End" localSheetId="3">#REF!</definedName>
    <definedName name="_End">#REF!</definedName>
    <definedName name="_ex1" localSheetId="3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3">#REF!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3" hidden="1">#REF!</definedName>
    <definedName name="_Fill" hidden="1">#REF!</definedName>
    <definedName name="_Filter" localSheetId="3">#REF!</definedName>
    <definedName name="_Filter">#REF!</definedName>
    <definedName name="_xlnm._FilterDatabase" hidden="1">#REF!</definedName>
    <definedName name="_gr1" localSheetId="3" hidden="1">{"three",#N/A,FALSE,"Capital";"four",#N/A,FALSE,"Capital"}</definedName>
    <definedName name="_gr1" hidden="1">{"three",#N/A,FALSE,"Capital";"four",#N/A,FALSE,"Capital"}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 localSheetId="3">#REF!</definedName>
    <definedName name="_Jan05">#REF!</definedName>
    <definedName name="_Jan06" localSheetId="3">[9]BS!#REF!</definedName>
    <definedName name="_Jan06">[9]BS!#REF!</definedName>
    <definedName name="_Jan17">[20]BS!$R$8:$R$2553</definedName>
    <definedName name="_Jul04">[4]BS!$X$7:$X$3582</definedName>
    <definedName name="_Jul05" localSheetId="3">#REF!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 localSheetId="3">#REF!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hidden="1">#REF!</definedName>
    <definedName name="_Key2" hidden="1">#REF!</definedName>
    <definedName name="_Mar04">[4]BS!$T$7:$T$3582</definedName>
    <definedName name="_Mar05" localSheetId="3">#REF!</definedName>
    <definedName name="_Mar05">#REF!</definedName>
    <definedName name="_Mar17">[20]BS!$T$8:$T$2552</definedName>
    <definedName name="_May04">[4]BS!$V$7:$V$3582</definedName>
    <definedName name="_May05" localSheetId="3">#REF!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 localSheetId="3">[1]Jan!#REF!</definedName>
    <definedName name="_MEN2">[1]Jan!#REF!</definedName>
    <definedName name="_MEN3" localSheetId="3">[1]Jan!#REF!</definedName>
    <definedName name="_MEN3">[1]Jan!#REF!</definedName>
    <definedName name="_mwh2" localSheetId="3">#REF!</definedName>
    <definedName name="_mwh2">#REF!</definedName>
    <definedName name="_new1" localSheetId="3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3">#REF!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 localSheetId="3">#REF!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 localSheetId="3">#REF!</definedName>
    <definedName name="_P">#REF!</definedName>
    <definedName name="_P_RD" localSheetId="3">#REF!</definedName>
    <definedName name="_P_RD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3">#REF!</definedName>
    <definedName name="_PRINT_23_36">#REF!</definedName>
    <definedName name="_PRINT_85_58" localSheetId="3">#REF!</definedName>
    <definedName name="_PRINT_85_58">#REF!</definedName>
    <definedName name="_RATE_DESIGN" localSheetId="3">#REF!</definedName>
    <definedName name="_RATE_DESIGN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S">#REF!</definedName>
    <definedName name="_RES2005">#REF!</definedName>
    <definedName name="_SEC24">[10]EXTERNAL!$A$112:$IV$114</definedName>
    <definedName name="_Sep03">[24]BS!$AB$7:$AB$3420</definedName>
    <definedName name="_Sep04">[4]BS!$Z$7:$Z$3582</definedName>
    <definedName name="_Sep05" localSheetId="3">#REF!</definedName>
    <definedName name="_Sep05">#REF!</definedName>
    <definedName name="_Sept16">[20]BS!$N$8:$N$2556</definedName>
    <definedName name="_Sept17">[20]BS!$Z$8:$Z$2552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Table2_Out" hidden="1">#REF!</definedName>
    <definedName name="_Testyear">'[25]KJB-6,13 Cmn Adj'!$B$7</definedName>
    <definedName name="_TOP1" localSheetId="3">[1]Jan!#REF!</definedName>
    <definedName name="_TOP1">[1]Jan!#REF!</definedName>
    <definedName name="_wr1" localSheetId="3" hidden="1">{"Output-3Column",#N/A,FALSE,"Output"}</definedName>
    <definedName name="_wr1" hidden="1">{"Output-3Column",#N/A,FALSE,"Output"}</definedName>
    <definedName name="_wrn1" localSheetId="3" hidden="1">{"Inflation-BaseYear",#N/A,FALSE,"Inputs"}</definedName>
    <definedName name="_wrn1" hidden="1">{"Inflation-BaseYear",#N/A,FALSE,"Inputs"}</definedName>
    <definedName name="_www1" localSheetId="3" hidden="1">{#N/A,#N/A,FALSE,"schA"}</definedName>
    <definedName name="_www1" hidden="1">{#N/A,#N/A,FALSE,"schA"}</definedName>
    <definedName name="a" localSheetId="3" hidden="1">{"Print_Detail",#N/A,FALSE,"Redemption_Maturity Extract"}</definedName>
    <definedName name="a" hidden="1">{"Print_Detail",#N/A,FALSE,"Redemption_Maturity Extract"}</definedName>
    <definedName name="aaa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3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crual" localSheetId="3">[26]Sheet2!#REF!</definedName>
    <definedName name="accrual">[26]Sheet2!#REF!</definedName>
    <definedName name="accrual2" localSheetId="3">[26]Sheet2!#REF!</definedName>
    <definedName name="accrual2">[26]Sheet2!#REF!</definedName>
    <definedName name="accrual3" localSheetId="3">[26]Sheet2!#REF!</definedName>
    <definedName name="accrual3">[26]Sheet2!#REF!</definedName>
    <definedName name="Acct108364" localSheetId="3">'[27]Func Study'!#REF!</definedName>
    <definedName name="Acct108364">'[27]Func Study'!#REF!</definedName>
    <definedName name="Acct108364S" localSheetId="3">'[27]Func Study'!#REF!</definedName>
    <definedName name="Acct108364S">'[27]Func Study'!#REF!</definedName>
    <definedName name="Acct228.42TROJD">'[28]Func Study'!#REF!</definedName>
    <definedName name="Acct2281SO">'[29]Func Study'!$H$2190</definedName>
    <definedName name="Acct2283SO">'[29]Func Study'!$H$2198</definedName>
    <definedName name="Acct22842TROJD" localSheetId="3">'[28]Func Study'!#REF!</definedName>
    <definedName name="Acct22842TROJD">'[28]Func Study'!#REF!</definedName>
    <definedName name="Acct228SO">'[29]Func Study'!$H$2194</definedName>
    <definedName name="Acct350">'[29]Func Study'!$H$1628</definedName>
    <definedName name="Acct352">'[29]Func Study'!$H$1635</definedName>
    <definedName name="Acct353">'[29]Func Study'!$H$1641</definedName>
    <definedName name="Acct354">'[29]Func Study'!$H$1647</definedName>
    <definedName name="Acct355">'[29]Func Study'!$H$1654</definedName>
    <definedName name="Acct356">'[29]Func Study'!$H$1660</definedName>
    <definedName name="Acct357">'[29]Func Study'!$H$1666</definedName>
    <definedName name="Acct358">'[29]Func Study'!$H$1672</definedName>
    <definedName name="Acct359">'[29]Func Study'!$H$1678</definedName>
    <definedName name="Acct360">'[29]Func Study'!$H$1698</definedName>
    <definedName name="Acct361">'[29]Func Study'!$H$1704</definedName>
    <definedName name="Acct362">'[29]Func Study'!$H$1710</definedName>
    <definedName name="Acct364">'[29]Func Study'!$H$1717</definedName>
    <definedName name="Acct365">'[29]Func Study'!$H$1724</definedName>
    <definedName name="Acct366">'[29]Func Study'!$H$1731</definedName>
    <definedName name="Acct367">'[29]Func Study'!$H$1738</definedName>
    <definedName name="Acct368">'[29]Func Study'!$H$1744</definedName>
    <definedName name="Acct369">'[29]Func Study'!$H$1751</definedName>
    <definedName name="Acct370">'[29]Func Study'!$H$1762</definedName>
    <definedName name="Acct371">'[29]Func Study'!$H$1769</definedName>
    <definedName name="Acct372">'[29]Func Study'!$H$1776</definedName>
    <definedName name="Acct372A">'[29]Func Study'!$H$1775</definedName>
    <definedName name="Acct372DP">'[29]Func Study'!$H$1773</definedName>
    <definedName name="Acct372DS">'[29]Func Study'!$H$1774</definedName>
    <definedName name="Acct373">'[29]Func Study'!$H$1782</definedName>
    <definedName name="Acct41011" localSheetId="3">'[30]Functional Study'!#REF!</definedName>
    <definedName name="Acct41011">'[30]Functional Study'!#REF!</definedName>
    <definedName name="Acct41011BADDEBT" localSheetId="3">'[30]Functional Study'!#REF!</definedName>
    <definedName name="Acct41011BADDEBT">'[30]Functional Study'!#REF!</definedName>
    <definedName name="Acct41011DITEXP" localSheetId="3">'[30]Functional Study'!#REF!</definedName>
    <definedName name="Acct41011DITEXP">'[30]Functional Study'!#REF!</definedName>
    <definedName name="Acct41011S" localSheetId="3">'[30]Functional Study'!#REF!</definedName>
    <definedName name="Acct41011S">'[30]Functional Study'!#REF!</definedName>
    <definedName name="Acct41011SE">'[30]Functional Study'!#REF!</definedName>
    <definedName name="Acct41011SG1">'[30]Functional Study'!#REF!</definedName>
    <definedName name="Acct41011SG2">'[30]Functional Study'!#REF!</definedName>
    <definedName name="ACCT41011SGCT">'[30]Functional Study'!#REF!</definedName>
    <definedName name="Acct41011SGPP">'[30]Functional Study'!#REF!</definedName>
    <definedName name="Acct41011SNP">'[30]Functional Study'!#REF!</definedName>
    <definedName name="ACCT41011SNPD">'[30]Functional Study'!#REF!</definedName>
    <definedName name="Acct41011SO">'[30]Functional Study'!#REF!</definedName>
    <definedName name="Acct41011TROJP">'[30]Functional Study'!#REF!</definedName>
    <definedName name="Acct41111">'[30]Functional Study'!#REF!</definedName>
    <definedName name="Acct41111BADDEBT">'[30]Functional Study'!#REF!</definedName>
    <definedName name="Acct41111DITEXP">'[30]Functional Study'!#REF!</definedName>
    <definedName name="Acct41111S">'[30]Functional Study'!#REF!</definedName>
    <definedName name="Acct41111SE">'[30]Functional Study'!#REF!</definedName>
    <definedName name="Acct41111SG1">'[30]Functional Study'!#REF!</definedName>
    <definedName name="Acct41111SG2">'[30]Functional Study'!#REF!</definedName>
    <definedName name="Acct41111SG3">'[30]Functional Study'!#REF!</definedName>
    <definedName name="Acct41111SGPP">'[30]Functional Study'!#REF!</definedName>
    <definedName name="Acct41111SNP">'[30]Functional Study'!#REF!</definedName>
    <definedName name="Acct41111SNTP">'[30]Functional Study'!#REF!</definedName>
    <definedName name="Acct41111SO">'[30]Functional Study'!#REF!</definedName>
    <definedName name="Acct41111TROJP">'[30]Functional Study'!#REF!</definedName>
    <definedName name="Acct411BADDEBT">'[30]Functional Study'!#REF!</definedName>
    <definedName name="Acct411DGP">'[30]Functional Study'!#REF!</definedName>
    <definedName name="Acct411DGU">'[30]Functional Study'!#REF!</definedName>
    <definedName name="Acct411DITEXP">'[30]Functional Study'!#REF!</definedName>
    <definedName name="Acct411DNPP">'[30]Functional Study'!#REF!</definedName>
    <definedName name="Acct411DNPTP">'[30]Functional Study'!#REF!</definedName>
    <definedName name="Acct411S">'[30]Functional Study'!#REF!</definedName>
    <definedName name="Acct411SE">'[30]Functional Study'!#REF!</definedName>
    <definedName name="Acct411SG">'[30]Functional Study'!#REF!</definedName>
    <definedName name="Acct411SGPP">'[30]Functional Study'!#REF!</definedName>
    <definedName name="Acct411SO">'[30]Functional Study'!#REF!</definedName>
    <definedName name="Acct411TROJP">'[30]Functional Study'!#REF!</definedName>
    <definedName name="Acct447DGU">'[28]Func Study'!#REF!</definedName>
    <definedName name="Acct448S">'[29]Func Study'!$H$274</definedName>
    <definedName name="Acct450S">'[29]Func Study'!$H$302</definedName>
    <definedName name="Acct451S">'[29]Func Study'!$H$307</definedName>
    <definedName name="Acct454S">'[29]Func Study'!$H$318</definedName>
    <definedName name="Acct456S">'[29]Func Study'!$H$325</definedName>
    <definedName name="Acct510" localSheetId="3">'[29]Func Study'!#REF!</definedName>
    <definedName name="Acct510">'[29]Func Study'!#REF!</definedName>
    <definedName name="Acct510DNPPSU" localSheetId="3">'[29]Func Study'!#REF!</definedName>
    <definedName name="Acct510DNPPSU">'[29]Func Study'!#REF!</definedName>
    <definedName name="ACCT510JBG" localSheetId="3">'[29]Func Study'!#REF!</definedName>
    <definedName name="ACCT510JBG">'[29]Func Study'!#REF!</definedName>
    <definedName name="ACCT510SSGCH" localSheetId="3">'[29]Func Study'!#REF!</definedName>
    <definedName name="ACCT510SSGCH">'[29]Func Study'!#REF!</definedName>
    <definedName name="ACCT557CAGE">'[29]Func Study'!$H$683</definedName>
    <definedName name="Acct557CT">'[29]Func Study'!$H$681</definedName>
    <definedName name="Acct580">'[29]Func Study'!$H$791</definedName>
    <definedName name="Acct581">'[29]Func Study'!$H$796</definedName>
    <definedName name="Acct582">'[29]Func Study'!$H$801</definedName>
    <definedName name="Acct583">'[29]Func Study'!$H$806</definedName>
    <definedName name="Acct584">'[29]Func Study'!$H$811</definedName>
    <definedName name="Acct585">'[29]Func Study'!$H$816</definedName>
    <definedName name="Acct586">'[29]Func Study'!$H$821</definedName>
    <definedName name="Acct587">'[29]Func Study'!$H$826</definedName>
    <definedName name="Acct588">'[29]Func Study'!$H$831</definedName>
    <definedName name="Acct589">'[29]Func Study'!$H$836</definedName>
    <definedName name="Acct590">'[29]Func Study'!$H$841</definedName>
    <definedName name="Acct591">'[29]Func Study'!$H$846</definedName>
    <definedName name="Acct592">'[29]Func Study'!$H$851</definedName>
    <definedName name="Acct593">'[29]Func Study'!$H$856</definedName>
    <definedName name="Acct594">'[29]Func Study'!$H$861</definedName>
    <definedName name="Acct595">'[29]Func Study'!$H$866</definedName>
    <definedName name="Acct596">'[29]Func Study'!$H$876</definedName>
    <definedName name="Acct597">'[29]Func Study'!$H$881</definedName>
    <definedName name="Acct598">'[29]Func Study'!$H$886</definedName>
    <definedName name="ACCT904SG" localSheetId="3">'[31]Functional Study'!#REF!</definedName>
    <definedName name="ACCT904SG">'[31]Functional Study'!#REF!</definedName>
    <definedName name="AcctAGA">'[29]Func Study'!$H$296</definedName>
    <definedName name="AcctDFAD" localSheetId="3">'[29]Func Study'!#REF!</definedName>
    <definedName name="AcctDFAD">'[29]Func Study'!#REF!</definedName>
    <definedName name="AcctDFAP" localSheetId="3">'[29]Func Study'!#REF!</definedName>
    <definedName name="AcctDFAP">'[29]Func Study'!#REF!</definedName>
    <definedName name="AcctDFAT" localSheetId="3">'[29]Func Study'!#REF!</definedName>
    <definedName name="AcctDFAT">'[29]Func Study'!#REF!</definedName>
    <definedName name="AcctTable">[32]Variables!$AK$42:$AK$396</definedName>
    <definedName name="AcctTS0">'[29]Func Study'!$H$1686</definedName>
    <definedName name="Acq1Plant">'[33]Acquisition Inputs'!$C$8</definedName>
    <definedName name="Acq2Plant">'[33]Acquisition Inputs'!$C$70</definedName>
    <definedName name="ActualROR">'[28]G+T+D+R+M'!$H$61</definedName>
    <definedName name="ACwvu.allocations." localSheetId="3" hidden="1">#REF!</definedName>
    <definedName name="ACwvu.allocations." hidden="1">#REF!</definedName>
    <definedName name="ACwvu.annual._.hotel." hidden="1">[34]development!$C$5</definedName>
    <definedName name="ACwvu.bottom._.line." localSheetId="3" hidden="1">[34]development!#REF!</definedName>
    <definedName name="ACwvu.bottom._.line." hidden="1">[34]development!#REF!</definedName>
    <definedName name="ACwvu.cash._.flow." localSheetId="3" hidden="1">#REF!</definedName>
    <definedName name="ACwvu.cash._.flow." hidden="1">#REF!</definedName>
    <definedName name="ACwvu.combo." hidden="1">[34]development!$B$89</definedName>
    <definedName name="ACwvu.full." localSheetId="3" hidden="1">#REF!</definedName>
    <definedName name="ACwvu.full." hidden="1">#REF!</definedName>
    <definedName name="ACwvu.offsite." hidden="1">#REF!</definedName>
    <definedName name="ACwvu.onsite." hidden="1">#REF!</definedName>
    <definedName name="Adj_AC_8" localSheetId="3">[35]Cover!#REF!</definedName>
    <definedName name="Adj_AC_8">[35]Cover!#REF!</definedName>
    <definedName name="Adj_Amt_8" localSheetId="3">[35]Cover!#REF!</definedName>
    <definedName name="Adj_Amt_8">[35]Cover!#REF!</definedName>
    <definedName name="Adj_Typ_8" localSheetId="3">[35]Cover!#REF!</definedName>
    <definedName name="Adj_Typ_8">[35]Cover!#REF!</definedName>
    <definedName name="ADJPTDCE.T">[10]INTERNAL!$A$31:$IV$33</definedName>
    <definedName name="Adjs2avg">[36]Inputs!$L$255:'[36]Inputs'!$T$505</definedName>
    <definedName name="After_Tax_Cash_Discount">'[37]Assumptions (Input)'!$D$37</definedName>
    <definedName name="afudc_flag">'[37]Assumptions (Input)'!$B$13</definedName>
    <definedName name="afudcrate" localSheetId="3">#REF!</definedName>
    <definedName name="afudcrate">#REF!</definedName>
    <definedName name="afudctaxbasis" localSheetId="3">#REF!</definedName>
    <definedName name="afudctaxbasis">#REF!</definedName>
    <definedName name="all_total" localSheetId="3">'[2]Sched 46'!#REF!</definedName>
    <definedName name="all_total">'[2]Sched 46'!#REF!</definedName>
    <definedName name="ANCIL">[10]EXTERNAL!$A$163:$IV$165</definedName>
    <definedName name="anscount" hidden="1">2</definedName>
    <definedName name="apeek" localSheetId="3">#REF!</definedName>
    <definedName name="apeek">#REF!</definedName>
    <definedName name="APR" localSheetId="3">[38]Backup!#REF!</definedName>
    <definedName name="APR">[38]Backup!#REF!</definedName>
    <definedName name="Apr03AMA" localSheetId="3">'[39]BS C&amp;L'!#REF!</definedName>
    <definedName name="Apr03AMA">'[39]BS C&amp;L'!#REF!</definedName>
    <definedName name="Apr04AMA">[4]BS!$AG$7:$AG$3582</definedName>
    <definedName name="Apr05AMA" localSheetId="3">#REF!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 localSheetId="3">#REF!</definedName>
    <definedName name="APRT">#REF!</definedName>
    <definedName name="aquila_lookup">'[40]Cabot Gas Replacement'!$B$8:$F$16</definedName>
    <definedName name="AS2DocOpenMode">"AS2DocumentEdit"</definedName>
    <definedName name="asa" localSheetId="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'[37]Assumptions (Input)'!$B$7</definedName>
    <definedName name="Asset_Class_Switch">[41]Assumptions!$D$5</definedName>
    <definedName name="Assume_Percent_Change" localSheetId="3">#REF!</definedName>
    <definedName name="Assume_Percent_Change">#REF!</definedName>
    <definedName name="AUG" localSheetId="3">[38]Backup!#REF!</definedName>
    <definedName name="AUG">[38]Backup!#REF!</definedName>
    <definedName name="Aug03AMA" localSheetId="3">'[39]BS C&amp;L'!#REF!</definedName>
    <definedName name="Aug03AMA">'[39]BS C&amp;L'!#REF!</definedName>
    <definedName name="Aug04AMA">[4]BS!$AK$7:$AK$3582</definedName>
    <definedName name="Aug05AMA" localSheetId="3">#REF!</definedName>
    <definedName name="Aug05AMA">#REF!</definedName>
    <definedName name="Aug09AMA">[6]BS!$AR$7:$AR$1726</definedName>
    <definedName name="Aug17AMA">[20]BS!$AL$8:$AL$2553</definedName>
    <definedName name="augcf" localSheetId="3">#REF!</definedName>
    <definedName name="augcf">#REF!</definedName>
    <definedName name="augcost" localSheetId="3">#REF!</definedName>
    <definedName name="augcost">#REF!</definedName>
    <definedName name="AUGT" localSheetId="3">#REF!</definedName>
    <definedName name="AUGT">#REF!</definedName>
    <definedName name="Aurora_Prices">"Monthly Price Summary'!$C$4:$H$63"</definedName>
    <definedName name="AvgFactors">[32]Factors!$B$3:$P$99</definedName>
    <definedName name="b" localSheetId="3" hidden="1">{#N/A,#N/A,FALSE,"Coversheet";#N/A,#N/A,FALSE,"QA"}</definedName>
    <definedName name="b" hidden="1">{#N/A,#N/A,FALSE,"Coversheet";#N/A,#N/A,FALSE,"QA"}</definedName>
    <definedName name="BACK1" localSheetId="3">#REF!</definedName>
    <definedName name="BACK1">#REF!</definedName>
    <definedName name="BACK2" localSheetId="3">#REF!</definedName>
    <definedName name="BACK2">#REF!</definedName>
    <definedName name="BACK3" localSheetId="3">#REF!</definedName>
    <definedName name="BACK3">#REF!</definedName>
    <definedName name="BACKUP1">#REF!</definedName>
    <definedName name="BADDEBT" localSheetId="3">[42]model!#REF!</definedName>
    <definedName name="BADDEBT">[42]model!#REF!</definedName>
    <definedName name="bal" localSheetId="3">[26]Sheet2!#REF!</definedName>
    <definedName name="bal">[26]Sheet2!#REF!</definedName>
    <definedName name="balance" localSheetId="3">[26]Sheet2!#REF!</definedName>
    <definedName name="balance">[26]Sheet2!#REF!</definedName>
    <definedName name="BD" localSheetId="3">#REF!</definedName>
    <definedName name="BD">#REF!</definedName>
    <definedName name="Beg_Unb_KWHs">[43]LeadSht!$L$10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[44]ZZCOOM_M03_Q004!#REF!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[44]ZZCOOM_M03_Q004!#REF!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[44]ZZCOOM_M03_Q004!#REF!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emGrid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[44]ZZCOOM_M03_Q004!#REF!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[44]ZZCOOM_M03_Q004!#REF!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[44]ZZCOOM_M03_Q004!#REF!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" localSheetId="3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L" localSheetId="3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3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3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localSheetId="3" hidden="1">#REF!</definedName>
    <definedName name="BNE_MESSAGES_HIDDEN" hidden="1">#REF!</definedName>
    <definedName name="BOOK_LIFE">'[45]Lvl FCR'!$G$10</definedName>
    <definedName name="BOOKADJ" localSheetId="3">#REF!</definedName>
    <definedName name="BOOKADJ">#REF!</definedName>
    <definedName name="BottomRight" localSheetId="3">#REF!</definedName>
    <definedName name="BottomRight">#REF!</definedName>
    <definedName name="bpatoggle" localSheetId="3">#REF!</definedName>
    <definedName name="bpatoggle">#REF!</definedName>
    <definedName name="BPAX">[10]EXTERNAL!$A$121:$IV$123</definedName>
    <definedName name="BRI" localSheetId="3">#REF!</definedName>
    <definedName name="BRI">#REF!</definedName>
    <definedName name="BS_Accounts" localSheetId="3">#REF!</definedName>
    <definedName name="BS_Accounts">#REF!</definedName>
    <definedName name="Bum" hidden="1">#REF!</definedName>
    <definedName name="Button_1">"TradeSummary_Ken_Finicle_List"</definedName>
    <definedName name="C_" localSheetId="3">'[2]Sched 46'!#REF!</definedName>
    <definedName name="C_">'[2]Sched 46'!#REF!</definedName>
    <definedName name="CAE.T">[10]INTERNAL!$A$34:$IV$36</definedName>
    <definedName name="CAES1.T">[10]INTERNAL!$A$37:$IV$39</definedName>
    <definedName name="cap">[46]Readings!$B$2</definedName>
    <definedName name="Capacity" localSheetId="3">#REF!</definedName>
    <definedName name="Capacity">#REF!</definedName>
    <definedName name="capfact" localSheetId="3">#REF!</definedName>
    <definedName name="capfact">#REF!</definedName>
    <definedName name="Capital_Inflation">'[37]Assumptions (Input)'!$B$11</definedName>
    <definedName name="CASE">'[47]Named Ranges'!$C$4</definedName>
    <definedName name="CASE_E">'[48]Named Ranges E'!$C$4</definedName>
    <definedName name="CASE_GAS">'[49]Named Ranges G'!$C$4</definedName>
    <definedName name="Case_Name">'[50]KJB-6,13 Cmn Adj'!$B$8</definedName>
    <definedName name="CaseDescription">'[33]Dispatch Cases'!$C$11</definedName>
    <definedName name="CBWorkbookPriority">-2060790043</definedName>
    <definedName name="CCGT_HeatRate">[33]Assumptions!$H$23</definedName>
    <definedName name="CCGTPrice">[33]Assumptions!$H$22</definedName>
    <definedName name="cd" localSheetId="3" hidden="1">{"annual",#N/A,FALSE,"Pro Forma";#N/A,#N/A,FALSE,"Golf Operations"}</definedName>
    <definedName name="cd" hidden="1">{"annual",#N/A,FALSE,"Pro Forma";#N/A,#N/A,FALSE,"Golf Operations"}</definedName>
    <definedName name="cep_test">'[51]External Allocators'!#REF!</definedName>
    <definedName name="cerarvm" localSheetId="3">#REF!</definedName>
    <definedName name="cerarvm">#REF!</definedName>
    <definedName name="cgf" localSheetId="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3">#REF!</definedName>
    <definedName name="Check">#REF!</definedName>
    <definedName name="CIQWBGuid">"533dd5ee-2992-4878-a6fe-10c93711618f"</definedName>
    <definedName name="CL_RT" localSheetId="3">#REF!</definedName>
    <definedName name="CL_RT">#REF!</definedName>
    <definedName name="CL_RT2">'[52]Transp Data'!$A$6:$C$81</definedName>
    <definedName name="Classification" localSheetId="3">'[53]Unbundled Costs'!#REF!</definedName>
    <definedName name="Classification">'[53]Unbundled Costs'!#REF!</definedName>
    <definedName name="clawback" localSheetId="3">#REF!</definedName>
    <definedName name="clawback">#REF!</definedName>
    <definedName name="close" localSheetId="3">#REF!</definedName>
    <definedName name="close">#REF!</definedName>
    <definedName name="Close_Date">'[37]Capital Projects(Input)'!$D$7:$D$53</definedName>
    <definedName name="cod" localSheetId="3">#REF!</definedName>
    <definedName name="cod">#REF!</definedName>
    <definedName name="COLHOUSE" localSheetId="3">[42]model!#REF!</definedName>
    <definedName name="COLHOUSE">[42]model!#REF!</definedName>
    <definedName name="COLXFER" localSheetId="3">[42]model!#REF!</definedName>
    <definedName name="COLXFER">[42]model!#REF!</definedName>
    <definedName name="COMADJ" localSheetId="3">#REF!</definedName>
    <definedName name="COMADJ">#REF!</definedName>
    <definedName name="combined1" localSheetId="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WC_LineItem" localSheetId="3">#REF!</definedName>
    <definedName name="CombWC_LineItem">#REF!</definedName>
    <definedName name="COMMON_ADMIN_ALLOCATED" localSheetId="3">#REF!</definedName>
    <definedName name="COMMON_ADMIN_ALLOCATED">#REF!</definedName>
    <definedName name="Comp">'[47]Named Ranges'!$C$8</definedName>
    <definedName name="Comp_E">'[48]Named Ranges E'!$C$8</definedName>
    <definedName name="Comp_GAS">'[49]Named Ranges G'!$C$8</definedName>
    <definedName name="COMPACTUAL" localSheetId="3">#REF!</definedName>
    <definedName name="COMPACTUAL">#REF!</definedName>
    <definedName name="Company">[54]Title!$A$2</definedName>
    <definedName name="COMPINSR" localSheetId="3">#REF!</definedName>
    <definedName name="COMPINSR">#REF!</definedName>
    <definedName name="COMPT" localSheetId="3">#REF!</definedName>
    <definedName name="COMPT">#REF!</definedName>
    <definedName name="COMPWEATHER" localSheetId="3">#REF!</definedName>
    <definedName name="COMPWEATHER">#REF!</definedName>
    <definedName name="CONSERV">#REF!</definedName>
    <definedName name="constructcont">#REF!</definedName>
    <definedName name="Construction_OH">'[55]Virtual 49 Back-Up'!$E$54</definedName>
    <definedName name="Consv_Rdr_Rt" localSheetId="3">[56]Sch_120!#REF!</definedName>
    <definedName name="Consv_Rdr_Rt">[56]Sch_120!#REF!</definedName>
    <definedName name="cont" localSheetId="3">[26]Sheet2!#REF!</definedName>
    <definedName name="cont">[26]Sheet2!#REF!</definedName>
    <definedName name="ContractDate" localSheetId="3">'[57]Dispatch Cases'!#REF!</definedName>
    <definedName name="ContractDate">'[57]Dispatch Cases'!#REF!</definedName>
    <definedName name="Conv_Factor" localSheetId="3">[56]Sch_120!#REF!</definedName>
    <definedName name="Conv_Factor">[56]Sch_120!#REF!</definedName>
    <definedName name="ConversionFactor">[33]Assumptions!$I$65</definedName>
    <definedName name="CONVFACT" localSheetId="3">[42]model!#REF!</definedName>
    <definedName name="CONVFACT">[42]model!#REF!</definedName>
    <definedName name="COSFacVal">[29]Inputs!$R$5</definedName>
    <definedName name="costofequit" localSheetId="3">#REF!</definedName>
    <definedName name="costofequit">#REF!</definedName>
    <definedName name="CPI" localSheetId="3">#REF!</definedName>
    <definedName name="CPI">#REF!</definedName>
    <definedName name="cspe_wkly_vect_input" localSheetId="3">#REF!</definedName>
    <definedName name="cspe_wkly_vect_input">#REF!</definedName>
    <definedName name="CurrQtr">'[58]Inc Stmt'!$AJ$222</definedName>
    <definedName name="CUS">[10]CLASSIFIERS!$A$6:$IV$6</definedName>
    <definedName name="cust" localSheetId="3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3">#REF!</definedName>
    <definedName name="CUSTDEP">#REF!</definedName>
    <definedName name="Cwvu.annual." localSheetId="3" hidden="1">#REF!,#REF!,#REF!,#REF!,#REF!,#REF!,#REF!,#REF!,#REF!,#REF!,#REF!,#REF!,#REF!,#REF!,#REF!,#REF!,#REF!,#REF!,#REF!,#REF!,#REF!,#REF!,#REF!,#REF!</definedName>
    <definedName name="Cwvu.annual." hidden="1">#REF!,#REF!,#REF!,#REF!,#REF!,#REF!,#REF!,#REF!,#REF!,#REF!,#REF!,#REF!,#REF!,#REF!,#REF!,#REF!,#REF!,#REF!,#REF!,#REF!,#REF!,#REF!,#REF!,#REF!</definedName>
    <definedName name="Cwvu.annual._.hotel." localSheetId="3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annual._.hotel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bottom._.line." localSheetId="3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bottom._.line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cash._.flow." localSheetId="3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localSheetId="3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combo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GREY_ALL." localSheetId="3" hidden="1">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3">#REF!</definedName>
    <definedName name="Data">#REF!</definedName>
    <definedName name="Data.Avg">'[58]Avg Amts'!$A$5:$BP$34</definedName>
    <definedName name="Data.Qtrs.Avg">'[58]Avg Amts'!$A$5:$IV$5</definedName>
    <definedName name="DATA1" localSheetId="3">#REF!</definedName>
    <definedName name="DATA1">#REF!</definedName>
    <definedName name="DATA2" localSheetId="3">#REF!</definedName>
    <definedName name="DATA2">#REF!</definedName>
    <definedName name="DATA3" localSheetId="3">#REF!</definedName>
    <definedName name="DATA3">#REF!</definedName>
    <definedName name="DATA4">#REF!</definedName>
    <definedName name="DATA5">#REF!</definedName>
    <definedName name="DATA6">#REF!</definedName>
    <definedName name="_xlnm.Database" localSheetId="3">[59]Invoice!#REF!</definedName>
    <definedName name="_xlnm.Database">[59]Invoice!#REF!</definedName>
    <definedName name="DATE" localSheetId="3">[60]Jan!#REF!</definedName>
    <definedName name="DATE">[60]Jan!#REF!</definedName>
    <definedName name="daveisroyescal" localSheetId="3">#REF!</definedName>
    <definedName name="daveisroyescal">#REF!</definedName>
    <definedName name="daviesroyprice" localSheetId="3">#REF!</definedName>
    <definedName name="daviesroyprice">#REF!</definedName>
    <definedName name="dc_461" localSheetId="3">'[2]Sched 46'!#REF!</definedName>
    <definedName name="dc_461">'[2]Sched 46'!#REF!</definedName>
    <definedName name="dc_462" localSheetId="3">'[2]Sched 46'!#REF!</definedName>
    <definedName name="dc_462">'[2]Sched 46'!#REF!</definedName>
    <definedName name="dc_49" localSheetId="3">'[2]Sched 46'!#REF!</definedName>
    <definedName name="dc_49">'[2]Sched 46'!#REF!</definedName>
    <definedName name="dc_491" localSheetId="3">'[2]Sched 46'!#REF!</definedName>
    <definedName name="dc_491">'[2]Sched 46'!#REF!</definedName>
    <definedName name="dc_492">'[2]Sched 46'!#REF!</definedName>
    <definedName name="dd" localSheetId="3" hidden="1">{"Print_Detail",#N/A,FALSE,"Redemption_Maturity Extract"}</definedName>
    <definedName name="dd" hidden="1">{"Print_Detail",#N/A,FALSE,"Redemption_Maturity Extract"}</definedName>
    <definedName name="ddd" localSheetId="3" hidden="1">{"Full",#N/A,FALSE,"Sec MTN B Summary"}</definedName>
    <definedName name="ddd" hidden="1">{"Full",#N/A,FALSE,"Sec MTN B Summary"}</definedName>
    <definedName name="dddd" localSheetId="3" hidden="1">{"RedPrem_InitRed View",#N/A,FALSE,"Sec MTN B Summary"}</definedName>
    <definedName name="dddd" hidden="1">{"RedPrem_InitRed View",#N/A,FALSE,"Sec MTN B Summary"}</definedName>
    <definedName name="dddddd" localSheetId="3" hidden="1">{"Pivot1",#N/A,FALSE,"Redemption_Maturity Extract"}</definedName>
    <definedName name="dddddd" hidden="1">{"Pivot1",#N/A,FALSE,"Redemption_Maturity Extract"}</definedName>
    <definedName name="dddddddd" localSheetId="3" hidden="1">{"Pivot2",#N/A,FALSE,"Redemption_Maturity Extract"}</definedName>
    <definedName name="dddddddd" hidden="1">{"Pivot2",#N/A,FALSE,"Redemption_Maturity Extract"}</definedName>
    <definedName name="debtforce" localSheetId="3">#REF!</definedName>
    <definedName name="debtforce">#REF!</definedName>
    <definedName name="DebtPerc">[33]Assumptions!$I$58</definedName>
    <definedName name="DEC" localSheetId="3">[38]Backup!#REF!</definedName>
    <definedName name="DEC">[38]Backup!#REF!</definedName>
    <definedName name="Dec02AMA" localSheetId="3">[61]BS!#REF!</definedName>
    <definedName name="Dec02AMA">[61]BS!#REF!</definedName>
    <definedName name="Dec03AMA">[8]BS!$AJ$7:$AJ$3582</definedName>
    <definedName name="Dec04AMA">[4]BS!$AO$7:$AO$3582</definedName>
    <definedName name="Dec05AMA" localSheetId="3">#REF!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 localSheetId="3">#REF!</definedName>
    <definedName name="DECT">#REF!</definedName>
    <definedName name="Degree_Days" localSheetId="3">#REF!</definedName>
    <definedName name="Degree_Days">#REF!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3">'[2]Sched 46'!#REF!</definedName>
    <definedName name="DEMAND">'[2]Sched 46'!#REF!</definedName>
    <definedName name="Demand2">[62]Inputs!$D$11</definedName>
    <definedName name="Demands" localSheetId="3">#REF!</definedName>
    <definedName name="Demands">#REF!</definedName>
    <definedName name="DEPRECIATION" localSheetId="3">#REF!</definedName>
    <definedName name="DEPRECIATION">#REF!</definedName>
    <definedName name="DES1.T">[10]INTERNAL!$A$40:$IV$42</definedName>
    <definedName name="DES2.T">[10]INTERNAL!$A$43:$IV$45</definedName>
    <definedName name="devfee" localSheetId="3">#REF!</definedName>
    <definedName name="devfee">#REF!</definedName>
    <definedName name="df" localSheetId="3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[33]Assumptions!$L$23</definedName>
    <definedName name="DFIT" localSheetId="3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'[29]Func Study'!$AB$250</definedName>
    <definedName name="Disc" localSheetId="3">'[57]Debt Amortization'!#REF!</definedName>
    <definedName name="Disc">'[57]Debt Amortization'!#REF!</definedName>
    <definedName name="Discount_for_Revenue_Reqmt">'[63]Assumptions of Purchase'!$B$45</definedName>
    <definedName name="DisFac">'[29]Func Dist Factor Table'!$A$11:$G$25</definedName>
    <definedName name="Dist_factor" localSheetId="3">#REF!</definedName>
    <definedName name="Dist_factor">#REF!</definedName>
    <definedName name="DistPeakMethod" localSheetId="3">[31]Inputs!#REF!</definedName>
    <definedName name="DistPeakMethod">[31]Inputs!#REF!</definedName>
    <definedName name="DOCKET" localSheetId="3">#REF!</definedName>
    <definedName name="DOCKET">#REF!</definedName>
    <definedName name="DOCKETNUMBER">'[47]Named Ranges'!$C$6</definedName>
    <definedName name="DOCKETNUMBER_E">'[48]Named Ranges E'!$C$6</definedName>
    <definedName name="DOCKETNUMBER_GAS">'[49]Named Ranges G'!$C$6</definedName>
    <definedName name="DP.T">[10]INTERNAL!$A$46:$IV$48</definedName>
    <definedName name="DUDE" hidden="1">#REF!</definedName>
    <definedName name="DurPTC">#REF!</definedName>
    <definedName name="EBFIT.T">[10]INTERNAL!$A$88:$IV$90</definedName>
    <definedName name="ec_46s1" localSheetId="3">'[2]Sched 46'!#REF!</definedName>
    <definedName name="ec_46s1">'[2]Sched 46'!#REF!</definedName>
    <definedName name="ec_46s2" localSheetId="3">'[2]Sched 46'!#REF!</definedName>
    <definedName name="ec_46s2">'[2]Sched 46'!#REF!</definedName>
    <definedName name="ec_46w1" localSheetId="3">'[2]Sched 46'!#REF!</definedName>
    <definedName name="ec_46w1">'[2]Sched 46'!#REF!</definedName>
    <definedName name="ec_46w2" localSheetId="3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ffTax">[64]INPUTS!$F$36</definedName>
    <definedName name="Electp1" localSheetId="3">#REF!</definedName>
    <definedName name="Electp1">#REF!</definedName>
    <definedName name="Electp2" localSheetId="3">#REF!</definedName>
    <definedName name="Electp2">#REF!</definedName>
    <definedName name="Electric_Prices">'[65]Monthly Price Summary'!$B$4:$E$27</definedName>
    <definedName name="ElecWC_LineItems">[24]BS!$AO$7:$AO$3420</definedName>
    <definedName name="ElRBLine">[24]BS!$AP$7:$AP$3141</definedName>
    <definedName name="EMPLBENE" localSheetId="3">#REF!</definedName>
    <definedName name="EMPLBENE">#REF!</definedName>
    <definedName name="EndDate">[33]Assumptions!$C$11</definedName>
    <definedName name="endptcyr" localSheetId="3">#REF!</definedName>
    <definedName name="endptcyr">#REF!</definedName>
    <definedName name="energy" localSheetId="3">'[2]Sched 46'!#REF!</definedName>
    <definedName name="energy">'[2]Sched 46'!#REF!</definedName>
    <definedName name="ENERGY_1">[10]EXTERNAL!$A$4:$IV$6</definedName>
    <definedName name="ENERGY_2">[10]EXTERNAL!$A$145:$IV$147</definedName>
    <definedName name="Engy">[28]Inputs!$D$9</definedName>
    <definedName name="Engy2">[62]Inputs!$D$12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 localSheetId="3">#REF!</definedName>
    <definedName name="enxco2005">#REF!</definedName>
    <definedName name="enxcoescal" localSheetId="3">#REF!</definedName>
    <definedName name="enxcoescal">#REF!</definedName>
    <definedName name="enxcoownperc" localSheetId="3">#REF!</definedName>
    <definedName name="enxcoownperc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 localSheetId="3">#REF!</definedName>
    <definedName name="equitperc">#REF!</definedName>
    <definedName name="error" localSheetId="3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3" hidden="1">{#N/A,#N/A,FALSE,"Summ";#N/A,#N/A,FALSE,"General"}</definedName>
    <definedName name="Estimate" hidden="1">{#N/A,#N/A,FALSE,"Summ";#N/A,#N/A,FALSE,"General"}</definedName>
    <definedName name="estrateRES" localSheetId="3">#REF!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3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 localSheetId="3">#REF!</definedName>
    <definedName name="Expected_Life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'[29]COS Factor Table'!$O$15:$O$113</definedName>
    <definedName name="FACTORS" localSheetId="3">#REF!</definedName>
    <definedName name="FACTORS">#REF!</definedName>
    <definedName name="FactorType">[32]Variables!$AK$2:$AL$12</definedName>
    <definedName name="FACTP" localSheetId="3">#REF!</definedName>
    <definedName name="FACTP">#REF!</definedName>
    <definedName name="FactSum">'[29]COS Factor Table'!$A$14:$O$113</definedName>
    <definedName name="FCR">'[55]Virtual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FEB">[38]Backup!#REF!</definedName>
    <definedName name="Feb03AMA">'[39]BS C&amp;L'!#REF!</definedName>
    <definedName name="Feb04AMA">[4]BS!$AE$7:$AE$3582</definedName>
    <definedName name="Feb05AMA" localSheetId="3">#REF!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 localSheetId="3">#REF!</definedName>
    <definedName name="FEBT">#REF!</definedName>
    <definedName name="Fed_Cap_Tax">[66]Inputs!$E$112</definedName>
    <definedName name="FEDERAL_INCOME_TAX" localSheetId="3">#REF!</definedName>
    <definedName name="FEDERAL_INCOME_TAX">#REF!</definedName>
    <definedName name="FedTaxRate">[33]Assumptions!$C$33</definedName>
    <definedName name="FERC_Lookup">'[67]Map Table'!$E$2:$F$58</definedName>
    <definedName name="FERCRATE" localSheetId="3">#REF!</definedName>
    <definedName name="FERCRATE">#REF!</definedName>
    <definedName name="FF" localSheetId="3">#REF!</definedName>
    <definedName name="FF">#REF!</definedName>
    <definedName name="ffff" localSheetId="3" hidden="1">{#N/A,#N/A,FALSE,"Coversheet";#N/A,#N/A,FALSE,"QA"}</definedName>
    <definedName name="ffff" hidden="1">{#N/A,#N/A,FALSE,"Coversheet";#N/A,#N/A,FALSE,"QA"}</definedName>
    <definedName name="fffff" localSheetId="3" hidden="1">{"ALL",#N/A,FALSE,"A"}</definedName>
    <definedName name="fffff" hidden="1">{"ALL",#N/A,FALSE,"A"}</definedName>
    <definedName name="fffgf" localSheetId="3" hidden="1">{#N/A,#N/A,FALSE,"Coversheet";#N/A,#N/A,FALSE,"QA"}</definedName>
    <definedName name="fffgf" hidden="1">{#N/A,#N/A,FALSE,"Coversheet";#N/A,#N/A,FALSE,"QA"}</definedName>
    <definedName name="FIELDCHRG">[42]model!#REF!</definedName>
    <definedName name="Final" localSheetId="3">#REF!</definedName>
    <definedName name="Final">#REF!</definedName>
    <definedName name="first_day">'[68]Historic Data'!$K$3</definedName>
    <definedName name="firstptcyr" localSheetId="3">#REF!</definedName>
    <definedName name="firstptcyr">#REF!</definedName>
    <definedName name="firstyearmonths" localSheetId="3">#REF!</definedName>
    <definedName name="firstyearmonths">#REF!</definedName>
    <definedName name="FIT">'[47]Named Ranges'!$C$3</definedName>
    <definedName name="FIT_E">'[48]Named Ranges E'!$C$3</definedName>
    <definedName name="FIT_GAS">'[49]Named Ranges G'!$C$3</definedName>
    <definedName name="FIT_Tax_Rate">'[37]Assumptions (Input)'!$B$5</definedName>
    <definedName name="fixedtrans" localSheetId="3">#REF!</definedName>
    <definedName name="fixedtrans">#REF!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 localSheetId="3">#REF!</definedName>
    <definedName name="fpldebt">#REF!</definedName>
    <definedName name="FPLequit" localSheetId="3">#REF!</definedName>
    <definedName name="FPLequit">#REF!</definedName>
    <definedName name="FranchiseTax">[36]Variables!$D$26</definedName>
    <definedName name="friend" localSheetId="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3" hidden="1">{"ALL",#N/A,FALSE,"A"}</definedName>
    <definedName name="fsdfsad" hidden="1">{"ALL",#N/A,FALSE,"A"}</definedName>
    <definedName name="FTAX">[64]INPUTS!$F$35</definedName>
    <definedName name="Fuel" localSheetId="3">#REF!</definedName>
    <definedName name="Fuel">#REF!</definedName>
    <definedName name="Func">'[29]Func Factor Table'!$A$10:$H$77</definedName>
    <definedName name="Func_Ftrs" localSheetId="3">#REF!</definedName>
    <definedName name="Func_Ftrs">#REF!</definedName>
    <definedName name="Func_GTD_Percents" localSheetId="3">#REF!</definedName>
    <definedName name="Func_GTD_Percents">#REF!</definedName>
    <definedName name="Func_MC" localSheetId="3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'[29]Func Study'!$AB$250</definedName>
    <definedName name="gary" localSheetId="3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 localSheetId="3">#REF!</definedName>
    <definedName name="GDPIP">#REF!</definedName>
    <definedName name="GeoDate" localSheetId="3">'[57]Dispatch Cases'!#REF!</definedName>
    <definedName name="GeoDate">'[57]Dispatch Cases'!#REF!</definedName>
    <definedName name="GP.T">[10]INTERNAL!$A$52:$IV$54</definedName>
    <definedName name="gpdip" localSheetId="3">#REF!</definedName>
    <definedName name="gpdip">#REF!</definedName>
    <definedName name="gr" localSheetId="3" hidden="1">{"three",#N/A,FALSE,"Capital";"four",#N/A,FALSE,"Capital"}</definedName>
    <definedName name="gr" hidden="1">{"three",#N/A,FALSE,"Capital";"four",#N/A,FALSE,"Capital"}</definedName>
    <definedName name="graph" localSheetId="3">#REF!</definedName>
    <definedName name="graph">#REF!</definedName>
    <definedName name="GREATER10MW" localSheetId="3">#REF!</definedName>
    <definedName name="GREATER10MW">#REF!</definedName>
    <definedName name="GTD_Percents" localSheetId="3">#REF!</definedName>
    <definedName name="GTD_Percents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hidden="1">{#N/A,#N/A,FALSE,"Coversheet";#N/A,#N/A,FALSE,"QA"}</definedName>
    <definedName name="howToChange" localSheetId="3">#REF!</definedName>
    <definedName name="howToChange">#REF!</definedName>
    <definedName name="howToCheck" localSheetId="3">#REF!</definedName>
    <definedName name="howToCheck">#REF!</definedName>
    <definedName name="HRAccumDep" localSheetId="3">'[69]JHS-10 Adjstmts'!#REF!</definedName>
    <definedName name="HRAccumDep">'[69]JHS-10 Adjstmts'!#REF!</definedName>
    <definedName name="HRDepExp" localSheetId="3">'[69]JHS-10 Adjstmts'!#REF!</definedName>
    <definedName name="HRDepExp">'[69]JHS-10 Adjstmts'!#REF!</definedName>
    <definedName name="HRDFIT" localSheetId="3">'[69]JHS-10 Adjstmts'!#REF!</definedName>
    <definedName name="HRDFIT">'[69]JHS-10 Adjstmts'!#REF!</definedName>
    <definedName name="HRGrossPlant" localSheetId="3">'[69]JHS-10 Adjstmts'!#REF!</definedName>
    <definedName name="HRGrossPlant">'[69]JHS-10 Adjstmts'!#REF!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'[69]JHS-10 Adjstmts'!#REF!</definedName>
    <definedName name="HRPropIns">'[69]JHS-10 Adjstmts'!#REF!</definedName>
    <definedName name="HRPropTax">'[69]JHS-10 Adjstmts'!#REF!</definedName>
    <definedName name="HRPwrCsts">'[69]JHS-10 Adjstmts'!#REF!</definedName>
    <definedName name="HTML_CodePage">1252</definedName>
    <definedName name="HTML_Control" localSheetId="3">{"'JAN99'!$A$1:$M$66"}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 localSheetId="3">#REF!</definedName>
    <definedName name="HydroCap">#REF!</definedName>
    <definedName name="HydroGen" localSheetId="3">[57]Dispatch!#REF!</definedName>
    <definedName name="HydroGen">[57]Dispatch!#REF!</definedName>
    <definedName name="IBFIT.T">[10]INTERNAL!$A$85:$IV$87</definedName>
    <definedName name="ID_0303_RVN_data" localSheetId="3">#REF!</definedName>
    <definedName name="ID_0303_RVN_data">#REF!</definedName>
    <definedName name="IDcontractsRVN" localSheetId="3">#REF!</definedName>
    <definedName name="IDcontractsRVN">#REF!</definedName>
    <definedName name="IDCRATE" localSheetId="3">#REF!</definedName>
    <definedName name="IDCRATE">#REF!</definedName>
    <definedName name="inact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3">#REF!</definedName>
    <definedName name="INCSTMNT">#REF!</definedName>
    <definedName name="INCSTMT" localSheetId="3">#REF!</definedName>
    <definedName name="INCSTMT">#REF!</definedName>
    <definedName name="inctaxrate">0.4</definedName>
    <definedName name="INDADJ" localSheetId="3">#REF!</definedName>
    <definedName name="INDADJ">#REF!</definedName>
    <definedName name="inflat" localSheetId="3">#REF!</definedName>
    <definedName name="inflat">#REF!</definedName>
    <definedName name="inflatCERA" localSheetId="3">#REF!</definedName>
    <definedName name="inflatCERA">#REF!</definedName>
    <definedName name="InfoPane">#REF!</definedName>
    <definedName name="InformationPane">#REF!</definedName>
    <definedName name="InfpPane">#REF!</definedName>
    <definedName name="INPUT" localSheetId="3">[70]Summary!#REF!</definedName>
    <definedName name="INPUT">[70]Summary!#REF!</definedName>
    <definedName name="Inputs" localSheetId="3">'[71]Daily Calc'!#REF!</definedName>
    <definedName name="Inputs">'[71]Daily Calc'!#REF!</definedName>
    <definedName name="Instructions" localSheetId="3">#REF!</definedName>
    <definedName name="Instructions">#REF!</definedName>
    <definedName name="Insurance_Rate">'[37]Assumptions (Input)'!$B$9</definedName>
    <definedName name="INTRESEXCH">[72]Sheet1!$AG$1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 localSheetId="3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[38]Backup!#REF!</definedName>
    <definedName name="Jan03AMA">'[39]BS C&amp;L'!#REF!</definedName>
    <definedName name="Jan04AMA">[4]BS!$AD$7:$AD$3582</definedName>
    <definedName name="Jan05AMA" localSheetId="3">#REF!</definedName>
    <definedName name="Jan05AMA">#REF!</definedName>
    <definedName name="Jan06AMA" localSheetId="3">[9]BS!#REF!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3">#REF!</definedName>
    <definedName name="JANT">#REF!</definedName>
    <definedName name="jfkljsdkljiejgr" localSheetId="3" hidden="1">{#N/A,#N/A,FALSE,"Summ";#N/A,#N/A,FALSE,"General"}</definedName>
    <definedName name="jfkljsdkljiejgr" hidden="1">{#N/A,#N/A,FALSE,"Summ";#N/A,#N/A,FALSE,"General"}</definedName>
    <definedName name="JIM" localSheetId="3" hidden="1">{#N/A,#N/A,FALSE,"Sheet5"}</definedName>
    <definedName name="JIM" hidden="1">{#N/A,#N/A,FALSE,"Sheet5"}</definedName>
    <definedName name="jjj">[73]Inputs!$N$18</definedName>
    <definedName name="JP_Bal">[74]ACCOUNTS!$AG$31</definedName>
    <definedName name="JUL" localSheetId="3">[38]Backup!#REF!</definedName>
    <definedName name="JUL">[38]Backup!#REF!</definedName>
    <definedName name="Jul03AMA" localSheetId="3">'[39]BS C&amp;L'!#REF!</definedName>
    <definedName name="Jul03AMA">'[39]BS C&amp;L'!#REF!</definedName>
    <definedName name="Jul04AMA">[4]BS!$AJ$7:$AJ$3582</definedName>
    <definedName name="Jul05AMA" localSheetId="3">#REF!</definedName>
    <definedName name="Jul05AMA">#REF!</definedName>
    <definedName name="Jul09AMA">[6]BS!$AQ$7:$AQ$1726</definedName>
    <definedName name="julcf" localSheetId="3">#REF!</definedName>
    <definedName name="julcf">#REF!</definedName>
    <definedName name="julcost" localSheetId="3">#REF!</definedName>
    <definedName name="julcost">#REF!</definedName>
    <definedName name="JULT" localSheetId="3">#REF!</definedName>
    <definedName name="JULT">#REF!</definedName>
    <definedName name="July17AMA">[20]BS!$AK$8:$AK$2552</definedName>
    <definedName name="JUN" localSheetId="3">[38]Backup!#REF!</definedName>
    <definedName name="JUN">[38]Backup!#REF!</definedName>
    <definedName name="Jun03AMA" localSheetId="3">'[39]BS C&amp;L'!#REF!</definedName>
    <definedName name="Jun03AMA">'[39]BS C&amp;L'!#REF!</definedName>
    <definedName name="Jun04AMA">[4]BS!$AI$7:$AI$3582</definedName>
    <definedName name="Jun05AMA" localSheetId="3">#REF!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localSheetId="3" hidden="1">{"three",#N/A,FALSE,"Capital";"four",#N/A,FALSE,"Capital"}</definedName>
    <definedName name="June" hidden="1">{"three",#N/A,FALSE,"Capital";"four",#N/A,FALSE,"Capital"}</definedName>
    <definedName name="junk" localSheetId="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 localSheetId="3">#REF!</definedName>
    <definedName name="JUNT">#REF!</definedName>
    <definedName name="Jurisdiction">[32]Variables!$AK$15</definedName>
    <definedName name="JurisNumber">[32]Variables!$AL$15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'[50]KJB-12 Sum'!$AS$2</definedName>
    <definedName name="k_FITrate">'[50]KJB-3,11 Def'!$L$20</definedName>
    <definedName name="K2_WBEVMODE" hidden="1">0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'[75]KJB-3 Sum'!$AQ$2</definedName>
    <definedName name="keep_FIT">'[75]KJB-7 Def'!$L$20</definedName>
    <definedName name="keep_KJB_3_Rate_Increase">'[75]KJB-7 Def'!$C$3</definedName>
    <definedName name="keep_KJB_4_Electric_Summary">'[75]KJB-3 Sum'!$AQ$3</definedName>
    <definedName name="keep_KJB_8_Common_Adjs">'[75]KJB-5 Cmn Adj'!$L$3</definedName>
    <definedName name="keep_KJB_9_Electric_Only">'[75]KJB-5 El Adj'!$E$3</definedName>
    <definedName name="keep_PSE">'[76]Gas Summary'!$I$5</definedName>
    <definedName name="keep_TESTYEAR">'[75]KJB-5 Cmn Adj'!$B$7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'[76]Gas Detail Pages'!$A$9</definedName>
    <definedName name="Kwh_grc06_tye0905" localSheetId="3">#REF!</definedName>
    <definedName name="Kwh_grc06_tye0905">#REF!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3">#REF!</definedName>
    <definedName name="LABORMOD">#REF!</definedName>
    <definedName name="LABORROLL" localSheetId="3">#REF!</definedName>
    <definedName name="LABORROLL">#REF!</definedName>
    <definedName name="Last_Row">#N/A</definedName>
    <definedName name="LATEPAY">[72]Sheet1!$E$3:$E$25</definedName>
    <definedName name="Lease_total" localSheetId="3">#REF!</definedName>
    <definedName name="Lease_total">#REF!</definedName>
    <definedName name="Levy_Rate">'[37]Assumptions (Input)'!$B$6</definedName>
    <definedName name="limcount" hidden="1">3</definedName>
    <definedName name="LINE.T">[10]INTERNAL!$A$55:$IV$57</definedName>
    <definedName name="Line_10" localSheetId="3">#REF!</definedName>
    <definedName name="Line_10">#REF!</definedName>
    <definedName name="Line_11" localSheetId="3">#REF!</definedName>
    <definedName name="Line_11">#REF!</definedName>
    <definedName name="Line_12" localSheetId="3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'[29]JAM Download'!$K$4</definedName>
    <definedName name="Load_Factor">[77]ACCOUNTS!$AG$167</definedName>
    <definedName name="LoadArray">'[78]Load Source Data'!$C$78:$X$89</definedName>
    <definedName name="LoadGrowthAdder" localSheetId="3">#REF!</definedName>
    <definedName name="LoadGrowthAdder">#REF!</definedName>
    <definedName name="LOG" localSheetId="3">[38]Backup!#REF!</definedName>
    <definedName name="LOG">[38]Backup!#REF!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hidden="1">{#N/A,#N/A,FALSE,"Coversheet";#N/A,#N/A,FALSE,"QA"}</definedName>
    <definedName name="LOSS">[38]Backup!#REF!</definedName>
    <definedName name="M">'[2]Sched 46'!#REF!</definedName>
    <definedName name="M9100F4" localSheetId="3">#REF!</definedName>
    <definedName name="M9100F4">#REF!</definedName>
    <definedName name="M9100F4_v4">[79]M9100F4!$A$1:$V$99</definedName>
    <definedName name="MACRS">'[37]MACRS RATES'!$A$3:$AT$10</definedName>
    <definedName name="MACTIT" localSheetId="3">#REF!</definedName>
    <definedName name="MACTIT">#REF!</definedName>
    <definedName name="manutaxfit" localSheetId="3">#REF!</definedName>
    <definedName name="manutaxfit">#REF!</definedName>
    <definedName name="MAR" localSheetId="3">[38]Backup!#REF!</definedName>
    <definedName name="MAR">[38]Backup!#REF!</definedName>
    <definedName name="Mar03AMA" localSheetId="3">'[39]BS C&amp;L'!#REF!</definedName>
    <definedName name="Mar03AMA">'[39]BS C&amp;L'!#REF!</definedName>
    <definedName name="Mar04AMA">[4]BS!$AF$7:$AF$3582</definedName>
    <definedName name="Mar05AMA" localSheetId="3">#REF!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 localSheetId="3">#REF!</definedName>
    <definedName name="MART">#REF!</definedName>
    <definedName name="Master" localSheetId="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>[38]Backup!#REF!</definedName>
    <definedName name="May03AMA">'[39]BS C&amp;L'!#REF!</definedName>
    <definedName name="May04AMA">[4]BS!$AH$7:$AH$3582</definedName>
    <definedName name="May05AMA" localSheetId="3">#REF!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 localSheetId="3">#REF!</definedName>
    <definedName name="MAYT">#REF!</definedName>
    <definedName name="mcnarycost" localSheetId="3">#REF!</definedName>
    <definedName name="mcnarycost">#REF!</definedName>
    <definedName name="mcnarytoggle" localSheetId="3">#REF!</definedName>
    <definedName name="mcnarytoggle">#REF!</definedName>
    <definedName name="MCtoREV">#REF!</definedName>
    <definedName name="median_energy">#REF!</definedName>
    <definedName name="MEN" localSheetId="3">[1]Jan!#REF!</definedName>
    <definedName name="MEN">[1]Jan!#REF!</definedName>
    <definedName name="Menu_Begin" localSheetId="3">#REF!</definedName>
    <definedName name="Menu_Begin">#REF!</definedName>
    <definedName name="Menu_Caption" localSheetId="3">#REF!</definedName>
    <definedName name="Menu_Caption">#REF!</definedName>
    <definedName name="Menu_Large" localSheetId="3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[80]!menu1_Button5_Click</definedName>
    <definedName name="menu1_Button6_Click">[80]!menu1_Button6_Click</definedName>
    <definedName name="MERGER_COST">[72]Sheet1!$AF$3:$AJ$28</definedName>
    <definedName name="MERGERCOSTS" localSheetId="3">[81]model!#REF!</definedName>
    <definedName name="MERGERCOSTS">[81]model!#REF!</definedName>
    <definedName name="METER" localSheetId="3">'[2]Sched 46'!#REF!</definedName>
    <definedName name="METER">'[2]Sched 46'!#REF!</definedName>
    <definedName name="Method">[28]Inputs!$C$6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3">#REF!</definedName>
    <definedName name="MISCELLANEOUS">#REF!</definedName>
    <definedName name="mmm" localSheetId="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[38]Backup!#REF!</definedName>
    <definedName name="monthlist">[82]Table!$R$2:$S$13</definedName>
    <definedName name="monthtotals">'[82]WA SBC'!$D$40:$O$40</definedName>
    <definedName name="MonTotalDispatch" localSheetId="3">[57]Dispatch!#REF!</definedName>
    <definedName name="MonTotalDispatch">[57]Dispatch!#REF!</definedName>
    <definedName name="MT" localSheetId="3">#REF!</definedName>
    <definedName name="MT">#REF!</definedName>
    <definedName name="MTD_Format">[83]Mthly!$B$11:$D$11,[83]Mthly!$B$31:$D$31</definedName>
    <definedName name="MTKWH" localSheetId="3">#REF!</definedName>
    <definedName name="MTKWH">#REF!</definedName>
    <definedName name="MTR_YR3">[84]Variables!$E$14</definedName>
    <definedName name="MTREV" localSheetId="3">#REF!</definedName>
    <definedName name="MTREV">#REF!</definedName>
    <definedName name="MULT" localSheetId="3">#REF!</definedName>
    <definedName name="MULT">#REF!</definedName>
    <definedName name="MustRunGen" localSheetId="3">[57]Dispatch!#REF!</definedName>
    <definedName name="MustRunGen">[57]Dispatch!#REF!</definedName>
    <definedName name="Mwh" localSheetId="3">#REF!</definedName>
    <definedName name="Mwh">#REF!</definedName>
    <definedName name="name" localSheetId="3">[15]DT_A_DOL93!#REF!</definedName>
    <definedName name="name">[15]DT_A_DOL93!#REF!</definedName>
    <definedName name="nameplate" localSheetId="3">#REF!</definedName>
    <definedName name="nameplate">#REF!</definedName>
    <definedName name="NavPane" localSheetId="3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[29]Inputs!$G$8</definedName>
    <definedName name="NetToGross">[36]Variables!$D$23</definedName>
    <definedName name="new" localSheetId="3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[15]DT_A_DOL93!#REF!</definedName>
    <definedName name="non_AURORA_lookup" localSheetId="3">#REF!</definedName>
    <definedName name="non_AURORA_lookup">#REF!</definedName>
    <definedName name="non_core_lookup" localSheetId="3">#REF!</definedName>
    <definedName name="non_core_lookup">#REF!</definedName>
    <definedName name="nonrefundtrans" localSheetId="3">#REF!</definedName>
    <definedName name="nonrefundtrans">#REF!</definedName>
    <definedName name="NORMALIZE">#REF!</definedName>
    <definedName name="NOV" localSheetId="3">[38]Backup!#REF!</definedName>
    <definedName name="NOV">[38]Backup!#REF!</definedName>
    <definedName name="Nov03AMA">[8]BS!$AI$7:$AI$3582</definedName>
    <definedName name="Nov04AMA">[4]BS!$AN$7:$AN$3582</definedName>
    <definedName name="Nov05AMA" localSheetId="3">#REF!</definedName>
    <definedName name="Nov05AMA">#REF!</definedName>
    <definedName name="Nov09AMA">[6]BS!$AU$7:$AU$1726</definedName>
    <definedName name="novcf" localSheetId="3">#REF!</definedName>
    <definedName name="novcf">#REF!</definedName>
    <definedName name="novcost" localSheetId="3">#REF!</definedName>
    <definedName name="novcost">#REF!</definedName>
    <definedName name="NOVT" localSheetId="3">#REF!</definedName>
    <definedName name="NOVT">#REF!</definedName>
    <definedName name="NOYT" localSheetId="3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[31]Inputs!$N$18</definedName>
    <definedName name="NRG">[10]CLASSIFIERS!$A$5:$IV$5</definedName>
    <definedName name="NUM" localSheetId="3">#REF!</definedName>
    <definedName name="NUM">#REF!</definedName>
    <definedName name="Number_of_Payments" localSheetId="3">MATCH(0.01,End_Bal,-1)+1</definedName>
    <definedName name="Number_of_Payments">MATCH(0.01,End_Bal,-1)+1</definedName>
    <definedName name="numturbines" localSheetId="3">#REF!</definedName>
    <definedName name="numturbines">#REF!</definedName>
    <definedName name="numturbptc" localSheetId="3">#REF!</definedName>
    <definedName name="numturbptc">#REF!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3">[15]DT_A_AMW93!#REF!</definedName>
    <definedName name="NWSales_MWH">[15]DT_A_AMW93!#REF!</definedName>
    <definedName name="O_M_Input">'[37]MiscItems(Input)'!$B$5:$AO$8,'[37]MiscItems(Input)'!$B$13:$AO$13,'[37]MiscItems(Input)'!$B$15:$B$17,'[37]MiscItems(Input)'!$B$17:$AO$17,'[37]MiscItems(Input)'!$B$15:$AO$15</definedName>
    <definedName name="O_M_Rate">'[55]Virtual 49 Back-Up'!$B$21</definedName>
    <definedName name="OBCLEASE">[72]Sheet1!$AF$4:$AI$23</definedName>
    <definedName name="OCT" localSheetId="3">[38]Backup!#REF!</definedName>
    <definedName name="OCT">[38]Backup!#REF!</definedName>
    <definedName name="Oct03AMA">[8]BS!$AH$7:$AH$3582</definedName>
    <definedName name="Oct04AMA">[4]BS!$AM$7:$AM$3582</definedName>
    <definedName name="Oct05AMA" localSheetId="3">#REF!</definedName>
    <definedName name="Oct05AMA">#REF!</definedName>
    <definedName name="Oct09AMA">[6]BS!$AT$7:$AT$1726</definedName>
    <definedName name="Oct17AMA">[20]BS!$AN$8:$AN$2552</definedName>
    <definedName name="octcf" localSheetId="3">#REF!</definedName>
    <definedName name="octcf">#REF!</definedName>
    <definedName name="octcost" localSheetId="3">#REF!</definedName>
    <definedName name="octcost">#REF!</definedName>
    <definedName name="OCTT" localSheetId="3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 localSheetId="3">#REF!</definedName>
    <definedName name="OMtoggle">#REF!</definedName>
    <definedName name="ONE" localSheetId="3">[1]Jan!#REF!</definedName>
    <definedName name="ONE">[1]Jan!#REF!</definedName>
    <definedName name="OP_Mo_Year1" localSheetId="3">#REF!</definedName>
    <definedName name="OP_Mo_Year1">#REF!</definedName>
    <definedName name="OPCONT" localSheetId="3">#REF!</definedName>
    <definedName name="OPCONT">#REF!</definedName>
    <definedName name="OPEXPPF" localSheetId="3">[85]model!#REF!</definedName>
    <definedName name="OPEXPPF">[85]model!#REF!</definedName>
    <definedName name="OPEXPRS" localSheetId="3">[42]model!#REF!</definedName>
    <definedName name="OPEXPRS">[42]model!#REF!</definedName>
    <definedName name="option">'[86]Dist Misc'!$F$120</definedName>
    <definedName name="others" localSheetId="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[87]INPUTS!$F$41</definedName>
    <definedName name="OthUnc">[10]INPUTS!$F$36</definedName>
    <definedName name="outlookdata">'[88]pivoted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3">#REF!</definedName>
    <definedName name="Page1">#REF!</definedName>
    <definedName name="Page110" localSheetId="3">#REF!</definedName>
    <definedName name="Page110">#REF!</definedName>
    <definedName name="Page120" localSheetId="3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 localSheetId="3">[89]TransInvest!#REF!</definedName>
    <definedName name="Page62">[89]TransInvest!#REF!</definedName>
    <definedName name="page65" localSheetId="3">#REF!</definedName>
    <definedName name="page65">#REF!</definedName>
    <definedName name="page66" localSheetId="3">#REF!</definedName>
    <definedName name="page66">#REF!</definedName>
    <definedName name="page67" localSheetId="3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 localSheetId="3">#REF!</definedName>
    <definedName name="PALL">#REF!</definedName>
    <definedName name="parasitic" localSheetId="3">#REF!</definedName>
    <definedName name="parasitic">#REF!</definedName>
    <definedName name="parasiticprice" localSheetId="3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'[90]2008 Extreme Peaks - 080403'!$E$5:$AD$8</definedName>
    <definedName name="peak_table">'[90]Peaks-F01'!$C$5:$E$243</definedName>
    <definedName name="PeakMethod">[28]Inputs!$T$5</definedName>
    <definedName name="PEBBLE" localSheetId="3">[42]model!#REF!</definedName>
    <definedName name="PEBBLE">[42]model!#REF!</definedName>
    <definedName name="percdebtcov" localSheetId="3">#REF!</definedName>
    <definedName name="percdebtcov">#REF!</definedName>
    <definedName name="Percent_debt">[66]Inputs!$E$129</definedName>
    <definedName name="PERCENTAGES_CALCULATED" localSheetId="3">#REF!</definedName>
    <definedName name="PERCENTAGES_CALCULATED">#REF!</definedName>
    <definedName name="percpersonal" localSheetId="3">#REF!</definedName>
    <definedName name="percpersonal">#REF!</definedName>
    <definedName name="percreal" localSheetId="3">#REF!</definedName>
    <definedName name="percreal">#REF!</definedName>
    <definedName name="personalproptaxadjust">#REF!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'[37]Plant(Input)'!$B$7:$AP$9,'[37]Plant(Input)'!$B$11,'[37]Plant(Input)'!$B$15:$AP$15,'[37]Plant(Input)'!$B$18,'[37]Plant(Input)'!$B$20:$AP$20</definedName>
    <definedName name="PMAC" localSheetId="3">[38]Backup!#REF!</definedName>
    <definedName name="PMAC">[38]Backup!#REF!</definedName>
    <definedName name="postclawdev" localSheetId="3">#REF!</definedName>
    <definedName name="postclawdev">#REF!</definedName>
    <definedName name="postclawdevshar" localSheetId="3">#REF!</definedName>
    <definedName name="postclawdevshar">#REF!</definedName>
    <definedName name="postclawtaxshar" localSheetId="3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3">#REF!</definedName>
    <definedName name="ppl_wkly_vect_input">#REF!</definedName>
    <definedName name="PPPPPPPPPPPPPPPP" localSheetId="3" hidden="1">{#N/A,#N/A,FALSE,"Sheet5"}</definedName>
    <definedName name="PPPPPPPPPPPPPPPP" hidden="1">{#N/A,#N/A,FALSE,"Sheet5"}</definedName>
    <definedName name="preferredreturn" localSheetId="3">#REF!</definedName>
    <definedName name="preferredreturn">#REF!</definedName>
    <definedName name="PRESENT" localSheetId="3">#REF!</definedName>
    <definedName name="PRESENT">#REF!</definedName>
    <definedName name="presentvaluedate" localSheetId="3">#REF!</definedName>
    <definedName name="presentvaluedate">#REF!</definedName>
    <definedName name="pretaxdebt">#REF!</definedName>
    <definedName name="PreTaxDebtCost">[33]Assumptions!$I$56</definedName>
    <definedName name="pretaxequit" localSheetId="3">#REF!</definedName>
    <definedName name="pretaxequit">#REF!</definedName>
    <definedName name="PreTaxWACC">[33]Assumptions!$I$62</definedName>
    <definedName name="PRICCHNG" localSheetId="3">#REF!</definedName>
    <definedName name="PRICCHNG">#REF!</definedName>
    <definedName name="PriceCaseTable" localSheetId="3">#REF!</definedName>
    <definedName name="PriceCaseTable">#REF!</definedName>
    <definedName name="Prices_Aurora">'[65]Monthly Price Summary'!$C$4:$H$63</definedName>
    <definedName name="PricingInfo" localSheetId="3" hidden="1">[91]Inputs!#REF!</definedName>
    <definedName name="PricingInfo" hidden="1">[91]Inputs!#REF!</definedName>
    <definedName name="PRINT" localSheetId="3">'[2]Sched 46'!#REF!</definedName>
    <definedName name="PRINT">'[2]Sched 46'!#REF!</definedName>
    <definedName name="PRINT_ADJUSTMENTS" localSheetId="3">'[92]2009 GRC Elec Prop Tax'!#REF!</definedName>
    <definedName name="PRINT_ADJUSTMENTS">'[92]2009 GRC Elec Prop Tax'!#REF!</definedName>
    <definedName name="Print_Area_Reset">#N/A</definedName>
    <definedName name="Print_Area1" localSheetId="3">#REF!</definedName>
    <definedName name="Print_Area1">#REF!</definedName>
    <definedName name="_xlnm.Print_Titles" localSheetId="3">#REF!</definedName>
    <definedName name="_xlnm.Print_Titles">#REF!</definedName>
    <definedName name="Prior_Month">[43]Sch_120!$I$21</definedName>
    <definedName name="PRO_FORMA" localSheetId="3">#REF!</definedName>
    <definedName name="PRO_FORMA">#REF!</definedName>
    <definedName name="PRODADJ" localSheetId="3">[42]model!#REF!</definedName>
    <definedName name="PRODADJ">[42]model!#REF!</definedName>
    <definedName name="Prodprop" localSheetId="3">#REF!</definedName>
    <definedName name="Prodprop">#REF!</definedName>
    <definedName name="Production_Factor" localSheetId="3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3">[93]Bremerton!#REF!</definedName>
    <definedName name="ProformaPrint">[93]Bremerton!#REF!</definedName>
    <definedName name="Projects">[94]Sheet1!$A$1147:$B$1887</definedName>
    <definedName name="ProposedPrint" localSheetId="3">[93]Bremerton!#REF!</definedName>
    <definedName name="ProposedPrint">[93]Bremerton!#REF!</definedName>
    <definedName name="PROPSALES" localSheetId="3">[42]model!#REF!</definedName>
    <definedName name="PROPSALES">[42]model!#REF!</definedName>
    <definedName name="proptaxdiscfactor" localSheetId="3">#REF!</definedName>
    <definedName name="proptaxdiscfactor">#REF!</definedName>
    <definedName name="proptaxrate" localSheetId="3">#REF!</definedName>
    <definedName name="proptaxrate">#REF!</definedName>
    <definedName name="Prov_Cap_Tax">[66]Inputs!$E$111</definedName>
    <definedName name="PSE">'[95]4.04'!$A$6</definedName>
    <definedName name="PSE_Pre_Tax_Equity_Rate">'[63]Assumptions of Purchase'!$B$42</definedName>
    <definedName name="PSEBPAshare" localSheetId="3">#REF!</definedName>
    <definedName name="PSEBPAshare">#REF!</definedName>
    <definedName name="pseownperc" localSheetId="3">#REF!</definedName>
    <definedName name="pseownperc">#REF!</definedName>
    <definedName name="PSEWACC" localSheetId="3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 localSheetId="3">#REF!</definedName>
    <definedName name="PTDMOD">#REF!</definedName>
    <definedName name="PTDP.T">[10]INTERNAL!$A$67:$IV$69</definedName>
    <definedName name="PTDROLL" localSheetId="3">#REF!</definedName>
    <definedName name="PTDROLL">#REF!</definedName>
    <definedName name="PTMOD" localSheetId="3">#REF!</definedName>
    <definedName name="PTMOD">#REF!</definedName>
    <definedName name="PTROLL" localSheetId="3">#REF!</definedName>
    <definedName name="PTROLL">#REF!</definedName>
    <definedName name="PWORKBACK">#REF!</definedName>
    <definedName name="PWRCSTPF" localSheetId="3">[42]model!#REF!</definedName>
    <definedName name="PWRCSTPF">[42]model!#REF!</definedName>
    <definedName name="PWRCSTRS" localSheetId="3">#REF!</definedName>
    <definedName name="PWRCSTRS">#REF!</definedName>
    <definedName name="PWRCSTWP" localSheetId="3">[85]model!#REF!</definedName>
    <definedName name="PWRCSTWP">[85]model!#REF!</definedName>
    <definedName name="PWRCSTWR" localSheetId="3">[42]model!#REF!</definedName>
    <definedName name="PWRCSTWR">[42]model!#REF!</definedName>
    <definedName name="PXPACC1_ALL_MERGE" localSheetId="3">#REF!</definedName>
    <definedName name="PXPACC1_ALL_MERGE">#REF!</definedName>
    <definedName name="q" localSheetId="3" hidden="1">{#N/A,#N/A,FALSE,"Coversheet";#N/A,#N/A,FALSE,"QA"}</definedName>
    <definedName name="q" hidden="1">{#N/A,#N/A,FALSE,"Coversheet";#N/A,#N/A,FALSE,"QA"}</definedName>
    <definedName name="QA">[96]IPOA2002!#REF!</definedName>
    <definedName name="qqq" localSheetId="3" hidden="1">{#N/A,#N/A,FALSE,"schA"}</definedName>
    <definedName name="qqq" hidden="1">{#N/A,#N/A,FALSE,"schA"}</definedName>
    <definedName name="QTD_Format">[97]QTD!$B$11:$D$11,[97]QTD!$B$35:$D$35</definedName>
    <definedName name="Query1" localSheetId="3">#REF!</definedName>
    <definedName name="Query1">#REF!</definedName>
    <definedName name="RATE" localSheetId="3">#REF!</definedName>
    <definedName name="RATE">#REF!</definedName>
    <definedName name="RATE2">'[52]Transp Data'!$A$8:$I$112</definedName>
    <definedName name="RATEBASE" localSheetId="3">#REF!</definedName>
    <definedName name="RATEBASE">#REF!</definedName>
    <definedName name="RATEBASE_U95" localSheetId="3">#REF!</definedName>
    <definedName name="RATEBASE_U95">#REF!</definedName>
    <definedName name="RateCase">'[98]Named Ranges E'!$B$7</definedName>
    <definedName name="Rates">[99]Codes!$A$1:$C$500</definedName>
    <definedName name="RB.T">[10]INTERNAL!$A$70:$IV$72</definedName>
    <definedName name="RC_ADJ" localSheetId="3">#REF!</definedName>
    <definedName name="RC_ADJ">#REF!</definedName>
    <definedName name="RCF">[74]INPUTS!$F$48</definedName>
    <definedName name="RdSch_CY" localSheetId="3">'[100]INPUT TAB'!#REF!</definedName>
    <definedName name="RdSch_CY">'[100]INPUT TAB'!#REF!</definedName>
    <definedName name="RdSch_PY" localSheetId="3">'[100]INPUT TAB'!#REF!</definedName>
    <definedName name="RdSch_PY">'[100]INPUT TAB'!#REF!</definedName>
    <definedName name="RdSch_PY2" localSheetId="3">'[100]INPUT TAB'!#REF!</definedName>
    <definedName name="RdSch_PY2">'[100]INPUT TAB'!#REF!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accrual">[26]Sheet2!#REF!</definedName>
    <definedName name="Realization" localSheetId="3">#REF!</definedName>
    <definedName name="Realization">#REF!</definedName>
    <definedName name="realproptaxadjust" localSheetId="3">#REF!</definedName>
    <definedName name="realproptaxadjust">#REF!</definedName>
    <definedName name="REC" localSheetId="3">#REF!</definedName>
    <definedName name="REC">#REF!</definedName>
    <definedName name="rec_weco_gl_contract_aug99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 localSheetId="3">#REF!</definedName>
    <definedName name="regasset">#REF!</definedName>
    <definedName name="RENAME" localSheetId="3" hidden="1">#REF!</definedName>
    <definedName name="RENAME" hidden="1">#REF!</definedName>
    <definedName name="RENAME2" hidden="1">#REF!</definedName>
    <definedName name="Requlated_scenario">'[37]Assumptions (Input)'!$B$12</definedName>
    <definedName name="RESADJ" localSheetId="3">#REF!</definedName>
    <definedName name="RESADJ">#REF!</definedName>
    <definedName name="resdebt" localSheetId="3">#REF!</definedName>
    <definedName name="resdebt">#REF!</definedName>
    <definedName name="resepcdevcost" localSheetId="3">#REF!</definedName>
    <definedName name="resepcdevcost">#REF!</definedName>
    <definedName name="RESequit">#REF!</definedName>
    <definedName name="ResExchCrRate">[43]Sch_194!$M$31</definedName>
    <definedName name="RESID">[10]EXTERNAL!$A$88:$IV$90</definedName>
    <definedName name="resource_lookup">'[101]#REF'!$B$3:$C$112</definedName>
    <definedName name="ResourceSupplier">[36]Variables!$D$28</definedName>
    <definedName name="ResRCF">[64]INPUTS!$F$44</definedName>
    <definedName name="RESTATING" localSheetId="3">#REF!</definedName>
    <definedName name="RESTATING">#REF!</definedName>
    <definedName name="Results" localSheetId="3">#REF!</definedName>
    <definedName name="Results">#REF!</definedName>
    <definedName name="ResUnc">[64]INPUTS!$F$39</definedName>
    <definedName name="retail" localSheetId="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3">#REF!</definedName>
    <definedName name="retain">#REF!</definedName>
    <definedName name="RETIREPLAN" localSheetId="3">[42]model!#REF!</definedName>
    <definedName name="RETIREPLAN">[42]model!#REF!</definedName>
    <definedName name="REV" localSheetId="3">#REF!</definedName>
    <definedName name="REV">#REF!</definedName>
    <definedName name="REV_SCHD" localSheetId="3">#REF!</definedName>
    <definedName name="REV_SCHD">#REF!</definedName>
    <definedName name="REVADJ" localSheetId="3">#REF!</definedName>
    <definedName name="REVADJ">#REF!</definedName>
    <definedName name="RevClass">[99]Codes!$F$2:$G$10</definedName>
    <definedName name="Revenue" localSheetId="3">#REF!</definedName>
    <definedName name="Revenue">#REF!</definedName>
    <definedName name="Revenue_by_month_take_2" localSheetId="3">#REF!</definedName>
    <definedName name="Revenue_by_month_take_2">#REF!</definedName>
    <definedName name="revenue_flag">'[37]Assumptions (Input)'!$C$12</definedName>
    <definedName name="Revenue_Taxes">'[37]Assumptions (Input)'!$B$8</definedName>
    <definedName name="RevenueCheck" localSheetId="3">#REF!</definedName>
    <definedName name="RevenueCheck">#REF!</definedName>
    <definedName name="REVFAC1.T">[10]INTERNAL!$A$73:$IV$75</definedName>
    <definedName name="REVREQ" localSheetId="3">#REF!</definedName>
    <definedName name="REVREQ">#REF!</definedName>
    <definedName name="RevReqSettle" localSheetId="3">#REF!</definedName>
    <definedName name="RevReqSettle">#REF!</definedName>
    <definedName name="REVVSTRS" localSheetId="3">#REF!</definedName>
    <definedName name="REVVSTRS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>[64]INPUTS!$F$30</definedName>
    <definedName name="ROE" localSheetId="3">[42]model!#REF!</definedName>
    <definedName name="ROE">[42]model!#REF!</definedName>
    <definedName name="ROR">[64]INPUTS!$F$29</definedName>
    <definedName name="royalty" localSheetId="3">#REF!</definedName>
    <definedName name="royalty">#REF!</definedName>
    <definedName name="royenergyprice" localSheetId="3">#REF!</definedName>
    <definedName name="royenergyprice">#REF!</definedName>
    <definedName name="royescal" localSheetId="3">#REF!</definedName>
    <definedName name="royescal">#REF!</definedName>
    <definedName name="roysched1perc">#REF!</definedName>
    <definedName name="roysched2perc">#REF!</definedName>
    <definedName name="rrr" localSheetId="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localSheetId="3" hidden="1">#REF!</definedName>
    <definedName name="Rwvu.allocations." hidden="1">#REF!</definedName>
    <definedName name="Rwvu.annual._.hotel." localSheetId="3" hidden="1">[34]development!#REF!</definedName>
    <definedName name="Rwvu.annual._.hotel." hidden="1">[34]development!#REF!</definedName>
    <definedName name="Rwvu.bottom._.line." localSheetId="3" hidden="1">[34]development!#REF!</definedName>
    <definedName name="Rwvu.bottom._.line." hidden="1">[34]development!#REF!</definedName>
    <definedName name="Rwvu.cash._.flow." localSheetId="3" hidden="1">#REF!</definedName>
    <definedName name="Rwvu.cash._.flow." hidden="1">#REF!</definedName>
    <definedName name="Rwvu.combo." localSheetId="3" hidden="1">[34]development!#REF!</definedName>
    <definedName name="Rwvu.combo." hidden="1">[34]development!#REF!</definedName>
    <definedName name="Rwvu.offsite." localSheetId="3" hidden="1">#REF!</definedName>
    <definedName name="Rwvu.offsite." hidden="1">#REF!</definedName>
    <definedName name="Rwvu.onsite." hidden="1">#REF!</definedName>
    <definedName name="SALESRESALEP" localSheetId="3">[85]model!#REF!</definedName>
    <definedName name="SALESRESALEP">[85]model!#REF!</definedName>
    <definedName name="SALESRESALER" localSheetId="3">[85]model!#REF!</definedName>
    <definedName name="SALESRESALER">[85]model!#REF!</definedName>
    <definedName name="salestax" localSheetId="3">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[87]INPUTS!$F$40</definedName>
    <definedName name="SbUnc">[10]INPUTS!$F$35</definedName>
    <definedName name="Sch194Rlfwd">'[102]Sch94 Rlfwd'!$B$11</definedName>
    <definedName name="SCH33CUSTS" localSheetId="3">#REF!</definedName>
    <definedName name="SCH33CUSTS">#REF!</definedName>
    <definedName name="SCH48ADJ" localSheetId="3">#REF!</definedName>
    <definedName name="SCH48ADJ">#REF!</definedName>
    <definedName name="SCH98NOR" localSheetId="3">#REF!</definedName>
    <definedName name="SCH98NOR">#REF!</definedName>
    <definedName name="SCHED47">#REF!</definedName>
    <definedName name="schedtoggle">#REF!</definedName>
    <definedName name="Schedule">[31]Inputs!$N$14</definedName>
    <definedName name="sdlfhsdlhfkl" localSheetId="3" hidden="1">{#N/A,#N/A,FALSE,"Summ";#N/A,#N/A,FALSE,"General"}</definedName>
    <definedName name="sdlfhsdlhfkl" hidden="1">{#N/A,#N/A,FALSE,"Summ";#N/A,#N/A,FALSE,"General"}</definedName>
    <definedName name="se" localSheetId="3">#REF!</definedName>
    <definedName name="se">#REF!</definedName>
    <definedName name="SEATAC_TEMP" localSheetId="3">#REF!</definedName>
    <definedName name="SEATAC_TEMP">#REF!</definedName>
    <definedName name="SeatacPrint" localSheetId="3">[93]Bremerton!#REF!</definedName>
    <definedName name="SeatacPrint">[93]Bremerton!#REF!</definedName>
    <definedName name="SECOND" localSheetId="3">[1]Jan!#REF!</definedName>
    <definedName name="SECOND">[1]Jan!#REF!</definedName>
    <definedName name="SecSSW_MWH" localSheetId="3">[15]DT_A_AMW93!#REF!</definedName>
    <definedName name="SecSSW_MWH">[15]DT_A_AMW93!#REF!</definedName>
    <definedName name="SEP" localSheetId="3">[38]Backup!#REF!</definedName>
    <definedName name="SEP">[38]Backup!#REF!</definedName>
    <definedName name="Sep03AMA">[24]BS!$AN$7:$AN$3420</definedName>
    <definedName name="Sep04AMA">[4]BS!$AL$7:$AL$3582</definedName>
    <definedName name="Sep05AMA" localSheetId="3">#REF!</definedName>
    <definedName name="Sep05AMA">#REF!</definedName>
    <definedName name="Sep09AMA">[6]BS!$AS$7:$AS$1726</definedName>
    <definedName name="sepcf" localSheetId="3">#REF!</definedName>
    <definedName name="sepcf">#REF!</definedName>
    <definedName name="sepcost" localSheetId="3">#REF!</definedName>
    <definedName name="sepcost">#REF!</definedName>
    <definedName name="SEPT" localSheetId="3">#REF!</definedName>
    <definedName name="SEPT">#REF!</definedName>
    <definedName name="Sept17AMA">[20]BS!$AM$8:$AM$2552</definedName>
    <definedName name="SERVICES_3" localSheetId="3">#REF!</definedName>
    <definedName name="SERVICES_3">#REF!</definedName>
    <definedName name="seven" localSheetId="3" hidden="1">{#N/A,#N/A,FALSE,"CRPT";#N/A,#N/A,FALSE,"TREND";#N/A,#N/A,FALSE,"%Curve"}</definedName>
    <definedName name="seven" hidden="1">{#N/A,#N/A,FALSE,"CRPT";#N/A,#N/A,FALSE,"TREND";#N/A,#N/A,FALSE,"%Curve"}</definedName>
    <definedName name="sg" localSheetId="3">#REF!</definedName>
    <definedName name="sg">#REF!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[42]model!#REF!</definedName>
    <definedName name="SLFINSURANCE" localSheetId="3">#REF!</definedName>
    <definedName name="SLFINSURANCE">#REF!</definedName>
    <definedName name="SolarDate" localSheetId="3">'[57]Dispatch Cases'!#REF!</definedName>
    <definedName name="SolarDate">'[57]Dispatch Cases'!#REF!</definedName>
    <definedName name="solver_eval">0</definedName>
    <definedName name="solver_ntri">1000</definedName>
    <definedName name="solver_rsmp">1</definedName>
    <definedName name="solver_seed">0</definedName>
    <definedName name="spippw" localSheetId="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" localSheetId="3">#REF!</definedName>
    <definedName name="SPREAD">#REF!</definedName>
    <definedName name="SpreadsheetBuilder_2" hidden="1">[103]Sheet2!#REF!</definedName>
    <definedName name="SpreadsheetBuilder_3" localSheetId="3" hidden="1">[104]Sheet2!#REF!</definedName>
    <definedName name="SpreadsheetBuilder_3" hidden="1">[104]Sheet2!#REF!</definedName>
    <definedName name="STAFFREDUC">[85]model!#REF!</definedName>
    <definedName name="standard1" localSheetId="3" hidden="1">{"YTD-Total",#N/A,FALSE,"Provision"}</definedName>
    <definedName name="standard1" hidden="1">{"YTD-Total",#N/A,FALSE,"Provision"}</definedName>
    <definedName name="START">[1]Jan!#REF!</definedName>
    <definedName name="StartDate">[33]Assumptions!$C$9</definedName>
    <definedName name="STATE_UTILITY_TAX">'[23]MJS-7'!$N$16</definedName>
    <definedName name="stationserv" localSheetId="3">#REF!</definedName>
    <definedName name="stationserv">#REF!</definedName>
    <definedName name="STAX">[64]INPUTS!$F$34</definedName>
    <definedName name="STORM" localSheetId="3">#REF!</definedName>
    <definedName name="STORM">#REF!</definedName>
    <definedName name="sue" localSheetId="3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 localSheetId="3">#REF!</definedName>
    <definedName name="SUM_TAB1">#REF!</definedName>
    <definedName name="SUM_TAB2" localSheetId="3">#REF!</definedName>
    <definedName name="SUM_TAB2">#REF!</definedName>
    <definedName name="SUM_TAB3" localSheetId="3">#REF!</definedName>
    <definedName name="SUM_TAB3">#REF!</definedName>
    <definedName name="SUMMARY">#REF!</definedName>
    <definedName name="SummaryPrint" localSheetId="3">[93]Bremerton!#REF!</definedName>
    <definedName name="SummaryPrint">[93]Bremerton!#REF!</definedName>
    <definedName name="SUMMER" localSheetId="3">[93]Bremerton!#REF!</definedName>
    <definedName name="SUMMER">[93]Bremerton!#REF!</definedName>
    <definedName name="supentit_in_wkly_vect_input" localSheetId="3">#REF!</definedName>
    <definedName name="supentit_in_wkly_vect_input">#REF!</definedName>
    <definedName name="supentit_out_wkly_vect_input" localSheetId="3">#REF!</definedName>
    <definedName name="supentit_out_wkly_vect_input">#REF!</definedName>
    <definedName name="susan" localSheetId="3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 localSheetId="3">[15]DT_A_AMW93!#REF!</definedName>
    <definedName name="SWSales_MWH">[15]DT_A_AMW93!#REF!</definedName>
    <definedName name="Swvu.allocations." localSheetId="3" hidden="1">#REF!</definedName>
    <definedName name="Swvu.allocations." hidden="1">#REF!</definedName>
    <definedName name="Swvu.annual._.hotel." hidden="1">[34]development!$C$5</definedName>
    <definedName name="Swvu.bottom._.line." localSheetId="3" hidden="1">[34]development!#REF!</definedName>
    <definedName name="Swvu.bottom._.line." hidden="1">[34]development!#REF!</definedName>
    <definedName name="Swvu.cash._.flow." localSheetId="3" hidden="1">#REF!</definedName>
    <definedName name="Swvu.cash._.flow." hidden="1">#REF!</definedName>
    <definedName name="Swvu.combo." hidden="1">[34]development!$B$89</definedName>
    <definedName name="Swvu.full." localSheetId="3" hidden="1">#REF!</definedName>
    <definedName name="Swvu.full." hidden="1">#REF!</definedName>
    <definedName name="Swvu.offsite." hidden="1">#REF!</definedName>
    <definedName name="Swvu.onsite." hidden="1">#REF!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3">#REF!</definedName>
    <definedName name="TABLE_1">#REF!</definedName>
    <definedName name="TABLE_2" localSheetId="3">#REF!</definedName>
    <definedName name="TABLE_2">#REF!</definedName>
    <definedName name="TABLE_3" localSheetId="3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 localSheetId="3">#REF!</definedName>
    <definedName name="TABLEONE">#REF!</definedName>
    <definedName name="TargetROR">[28]Inputs!$G$29</definedName>
    <definedName name="TAXCORPLIC" localSheetId="3">#REF!</definedName>
    <definedName name="TAXCORPLIC">#REF!</definedName>
    <definedName name="TAXENERGYP" localSheetId="3">[42]model!#REF!</definedName>
    <definedName name="TAXENERGYP">[42]model!#REF!</definedName>
    <definedName name="TAXENERGYR" localSheetId="3">[42]model!#REF!</definedName>
    <definedName name="TAXENERGYR">[42]model!#REF!</definedName>
    <definedName name="TAXEXCISE" localSheetId="3">#REF!</definedName>
    <definedName name="TAXEXCISE">#REF!</definedName>
    <definedName name="TAXFICA" localSheetId="3">[42]model!#REF!</definedName>
    <definedName name="TAXFICA">[42]model!#REF!</definedName>
    <definedName name="TAXFUT" localSheetId="3">[42]model!#REF!</definedName>
    <definedName name="TAXFUT">[42]model!#REF!</definedName>
    <definedName name="TAXINCOME" localSheetId="3">#REF!</definedName>
    <definedName name="TAXINCOME">#REF!</definedName>
    <definedName name="TAXMEDICARE" localSheetId="3">[42]model!#REF!</definedName>
    <definedName name="TAXMEDICARE">[42]model!#REF!</definedName>
    <definedName name="taxown" localSheetId="3">#REF!</definedName>
    <definedName name="taxown">#REF!</definedName>
    <definedName name="TAXPFINT" localSheetId="3">[42]model!#REF!</definedName>
    <definedName name="TAXPFINT">[42]model!#REF!</definedName>
    <definedName name="TAXPROPERTY" localSheetId="3">#REF!</definedName>
    <definedName name="TAXPROPERTY">#REF!</definedName>
    <definedName name="TAXSUT" localSheetId="3">[42]model!#REF!</definedName>
    <definedName name="TAXSUT">[42]model!#REF!</definedName>
    <definedName name="tbl_Master" localSheetId="3">#REF!</definedName>
    <definedName name="tbl_Master">#REF!</definedName>
    <definedName name="TDMOD" localSheetId="3">#REF!</definedName>
    <definedName name="TDMOD">#REF!</definedName>
    <definedName name="TDP.T">[10]INTERNAL!$A$82:$IV$84</definedName>
    <definedName name="TDROLL" localSheetId="3">#REF!</definedName>
    <definedName name="TDROLL">#REF!</definedName>
    <definedName name="tem" localSheetId="3" hidden="1">{#N/A,#N/A,FALSE,"Summ";#N/A,#N/A,FALSE,"General"}</definedName>
    <definedName name="tem" hidden="1">{#N/A,#N/A,FALSE,"Summ";#N/A,#N/A,FALSE,"General"}</definedName>
    <definedName name="tem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[72]Sheet1!$A$4:$E$40</definedName>
    <definedName name="TenaskaShare" localSheetId="3">[57]Dispatch!#REF!</definedName>
    <definedName name="TenaskaShare">[57]Dispatch!#REF!</definedName>
    <definedName name="TEst" localSheetId="3" hidden="1">{#N/A,#N/A,FALSE,"Coversheet";#N/A,#N/A,FALSE,"QA"}</definedName>
    <definedName name="TEst" hidden="1">{#N/A,#N/A,FALSE,"Coversheet";#N/A,#N/A,FALSE,"QA"}</definedName>
    <definedName name="TEST0" localSheetId="3">#REF!</definedName>
    <definedName name="TEST0">#REF!</definedName>
    <definedName name="Test1" localSheetId="3">#REF!</definedName>
    <definedName name="Test1">#REF!</definedName>
    <definedName name="Test2" localSheetId="3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[29]Inputs!$C$5</definedName>
    <definedName name="TESTVKEY" localSheetId="3">#REF!</definedName>
    <definedName name="TESTVKEY">#REF!</definedName>
    <definedName name="TESTYEAR">'[47]Named Ranges'!$C$5</definedName>
    <definedName name="TESTYEAR_E">'[48]Named Ranges E'!$C$5</definedName>
    <definedName name="TESTYEAR_GAS">'[49]Named Ranges G'!$C$5</definedName>
    <definedName name="TFR">[10]CLASSIFIERS!$A$11:$IV$11</definedName>
    <definedName name="Therm_upload" localSheetId="3">#REF!</definedName>
    <definedName name="Therm_upload">#REF!</definedName>
    <definedName name="ThermalBookLife">[33]Assumptions!$C$25</definedName>
    <definedName name="therms" localSheetId="3">#REF!</definedName>
    <definedName name="therms">#REF!</definedName>
    <definedName name="thirdpartyIRR" localSheetId="3">#REF!</definedName>
    <definedName name="thirdpartyIRR">#REF!</definedName>
    <definedName name="THM_ALL_YEARS" localSheetId="3">#REF!</definedName>
    <definedName name="THM_ALL_YEARS">#REF!</definedName>
    <definedName name="Title">[33]Assumptions!$A$1</definedName>
    <definedName name="Title1">[54]Title!$A$3</definedName>
    <definedName name="Title2">[54]Title!$A$4</definedName>
    <definedName name="Title3">[54]Title!$A$5</definedName>
    <definedName name="Title8">[54]Title!$A$10</definedName>
    <definedName name="today" localSheetId="3">#REF!</definedName>
    <definedName name="today">#REF!</definedName>
    <definedName name="TopLeft" localSheetId="3">#REF!</definedName>
    <definedName name="TopLeft">#REF!</definedName>
    <definedName name="Total_Payment" localSheetId="3">Scheduled_Payment+Extra_Payment</definedName>
    <definedName name="Total_Payment">Scheduled_Payment+Extra_Payment</definedName>
    <definedName name="totaldebt" localSheetId="3">#REF!</definedName>
    <definedName name="totaldebt">#REF!</definedName>
    <definedName name="totalequit" localSheetId="3">#REF!</definedName>
    <definedName name="totalequit">#REF!</definedName>
    <definedName name="TotalRateBase">'[29]G+T+D+R+M'!$H$58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[15]DT_A_DOL93!#REF!</definedName>
    <definedName name="tran_revenue" localSheetId="3">#REF!</definedName>
    <definedName name="tran_revenue">#REF!</definedName>
    <definedName name="trans_constraint_y_n" localSheetId="3">#REF!</definedName>
    <definedName name="trans_constraint_y_n">#REF!</definedName>
    <definedName name="transdb" localSheetId="3">#REF!</definedName>
    <definedName name="transdb">#REF!</definedName>
    <definedName name="Transfer" hidden="1">#REF!</definedName>
    <definedName name="Transfers" hidden="1">#REF!</definedName>
    <definedName name="TRANSM_2">[105]Transm2!$A$1:$M$461:'[105]10 Yr FC'!$M$47</definedName>
    <definedName name="trth" localSheetId="3" hidden="1">{"ALL",#N/A,FALSE,"A"}</definedName>
    <definedName name="trth" hidden="1">{"ALL",#N/A,FALSE,"A"}</definedName>
    <definedName name="turbinesize" localSheetId="3">#REF!</definedName>
    <definedName name="turbinesize">#REF!</definedName>
    <definedName name="twoyrswarranty" localSheetId="3">#REF!</definedName>
    <definedName name="twoyrswarranty">#REF!</definedName>
    <definedName name="u" localSheetId="3" hidden="1">{#N/A,#N/A,FALSE,"Summ";#N/A,#N/A,FALSE,"General"}</definedName>
    <definedName name="u" hidden="1">{#N/A,#N/A,FALSE,"Summ";#N/A,#N/A,FALSE,"General"}</definedName>
    <definedName name="UAACT115S">'[31]Functional Study'!#REF!</definedName>
    <definedName name="UAcct103">'[29]Func Study'!$AB$1613</definedName>
    <definedName name="UAcct105Dnpg">'[29]Func Study'!$AB$2010</definedName>
    <definedName name="UAcct105S">'[29]Func Study'!$AB$2005</definedName>
    <definedName name="UAcct105Seu">'[29]Func Study'!$AB$2009</definedName>
    <definedName name="UAcct105Snppo">'[29]Func Study'!$AB$2008</definedName>
    <definedName name="UAcct105Snpps">'[29]Func Study'!$AB$2006</definedName>
    <definedName name="UAcct105Snpt">'[29]Func Study'!$AB$2007</definedName>
    <definedName name="UAcct1081390">'[29]Func Study'!$AB$2451</definedName>
    <definedName name="UAcct1081390Rcl">'[29]Func Study'!$AB$2450</definedName>
    <definedName name="UAcct1081399">'[29]Func Study'!$AB$2459</definedName>
    <definedName name="UAcct1081399Rcl">'[29]Func Study'!$AB$2458</definedName>
    <definedName name="UAcct108360">'[29]Func Study'!$AB$2355</definedName>
    <definedName name="UAcct108361">'[29]Func Study'!$AB$2359</definedName>
    <definedName name="UAcct108362">'[29]Func Study'!$AB$2363</definedName>
    <definedName name="UAcct108364">'[29]Func Study'!$AB$2367</definedName>
    <definedName name="UAcct108365">'[29]Func Study'!$AB$2371</definedName>
    <definedName name="UAcct108366">'[29]Func Study'!$AB$2375</definedName>
    <definedName name="UAcct108367">'[29]Func Study'!$AB$2379</definedName>
    <definedName name="UAcct108368">'[29]Func Study'!$AB$2383</definedName>
    <definedName name="UAcct108369">'[29]Func Study'!$AB$2387</definedName>
    <definedName name="UAcct108370">'[29]Func Study'!$AB$2391</definedName>
    <definedName name="UAcct108371">'[29]Func Study'!$AB$2395</definedName>
    <definedName name="UAcct108372">'[29]Func Study'!$AB$2399</definedName>
    <definedName name="UAcct108373">'[29]Func Study'!$AB$2403</definedName>
    <definedName name="UAcct108D">'[29]Func Study'!$AB$2415</definedName>
    <definedName name="UAcct108D00">'[29]Func Study'!$AB$2407</definedName>
    <definedName name="UAcct108Ds">'[29]Func Study'!$AB$2411</definedName>
    <definedName name="UAcct108Ep">'[29]Func Study'!$AB$2327</definedName>
    <definedName name="UAcct108Gpcn">'[29]Func Study'!$AB$2429</definedName>
    <definedName name="UAcct108Gps">'[29]Func Study'!$AB$2425</definedName>
    <definedName name="UAcct108Gpse">'[29]Func Study'!$AB$2431</definedName>
    <definedName name="UAcct108Gpsg">'[29]Func Study'!$AB$2428</definedName>
    <definedName name="UAcct108Gpsgp">'[29]Func Study'!$AB$2426</definedName>
    <definedName name="UAcct108Gpsgu">'[29]Func Study'!$AB$2427</definedName>
    <definedName name="UAcct108Gpso">'[29]Func Study'!$AB$2430</definedName>
    <definedName name="UACCT108GPSSGCH">'[29]Func Study'!$AB$2434</definedName>
    <definedName name="UACCT108GPSSGCT">'[29]Func Study'!$AB$2433</definedName>
    <definedName name="UAcct108Hp">'[29]Func Study'!$AB$2313</definedName>
    <definedName name="UAcct108Mp">'[29]Func Study'!$AB$2444</definedName>
    <definedName name="UAcct108Np">'[29]Func Study'!$AB$2305</definedName>
    <definedName name="UAcct108Op">'[29]Func Study'!$AB$2322</definedName>
    <definedName name="UACCT108OPSSCCT">'[29]Func Study'!$AB$2321</definedName>
    <definedName name="UAcct108Sp">'[29]Func Study'!$AB$2299</definedName>
    <definedName name="UACCT108SPSSGCH">'[29]Func Study'!$AB$2298</definedName>
    <definedName name="UAcct108Tp">'[29]Func Study'!$AB$2346</definedName>
    <definedName name="UAcct111Clg">'[29]Func Study'!$AB$2487</definedName>
    <definedName name="UAcct111Clgsou">'[29]Func Study'!$AB$2485</definedName>
    <definedName name="UAcct111Clh">'[29]Func Study'!$AB$2493</definedName>
    <definedName name="UAcct111Cls">'[29]Func Study'!$AB$2478</definedName>
    <definedName name="UAcct111Ipcn">'[29]Func Study'!$AB$2502</definedName>
    <definedName name="UAcct111Ips">'[29]Func Study'!$AB$2497</definedName>
    <definedName name="UAcct111Ipse">'[29]Func Study'!$AB$2500</definedName>
    <definedName name="UAcct111Ipsg">'[29]Func Study'!$AB$2501</definedName>
    <definedName name="UAcct111Ipsgp">'[29]Func Study'!$AB$2498</definedName>
    <definedName name="UAcct111Ipsgu">'[29]Func Study'!$AB$2499</definedName>
    <definedName name="UAcct111Ipso">'[29]Func Study'!$AB$2506</definedName>
    <definedName name="UACCT111IPSSGCH">'[29]Func Study'!$AB$2505</definedName>
    <definedName name="UACCT111IPSSGCT">'[29]Func Study'!$AB$2504</definedName>
    <definedName name="UAcct114">'[29]Func Study'!$AB$2017</definedName>
    <definedName name="UACCT115" localSheetId="3">'[31]Functional Study'!#REF!</definedName>
    <definedName name="UACCT115">'[31]Functional Study'!#REF!</definedName>
    <definedName name="UACCT115DGP" localSheetId="3">'[31]Functional Study'!#REF!</definedName>
    <definedName name="UACCT115DGP">'[31]Functional Study'!#REF!</definedName>
    <definedName name="UACCT115SG" localSheetId="3">'[31]Functional Study'!#REF!</definedName>
    <definedName name="UACCT115SG">'[31]Functional Study'!#REF!</definedName>
    <definedName name="UAcct120">'[29]Func Study'!$AB$2021</definedName>
    <definedName name="UAcct124">'[29]Func Study'!$AB$2026</definedName>
    <definedName name="UAcct141">'[29]Func Study'!$AB$2173</definedName>
    <definedName name="UAcct151">'[29]Func Study'!$AB$2049</definedName>
    <definedName name="Uacct151SSECT">'[29]Func Study'!$AB$2047</definedName>
    <definedName name="UAcct154">'[29]Func Study'!$AB$2083</definedName>
    <definedName name="Uacct154SSGCT">'[29]Func Study'!$AB$2080</definedName>
    <definedName name="UAcct163">'[29]Func Study'!$AB$2093</definedName>
    <definedName name="UAcct165">'[29]Func Study'!$AB$2108</definedName>
    <definedName name="UAcct165Gps">'[29]Func Study'!$AB$2104</definedName>
    <definedName name="UAcct182">'[29]Func Study'!$AB$2033</definedName>
    <definedName name="UAcct18222">'[29]Func Study'!$AB$2163</definedName>
    <definedName name="UAcct182M">'[29]Func Study'!$AB$2118</definedName>
    <definedName name="UAcct182MSSGCH">'[29]Func Study'!$AB$2113</definedName>
    <definedName name="UAcct186">'[29]Func Study'!$AB$2041</definedName>
    <definedName name="UAcct1869">'[29]Func Study'!$AB$2168</definedName>
    <definedName name="UAcct186M">'[29]Func Study'!$AB$2129</definedName>
    <definedName name="UAcct190">'[29]Func Study'!$AB$2243</definedName>
    <definedName name="UAcct190Baddebt">'[29]Func Study'!$AB$2237</definedName>
    <definedName name="UAcct190Dop">'[29]Func Study'!$AB$2235</definedName>
    <definedName name="UAcct2281">'[29]Func Study'!$AB$2191</definedName>
    <definedName name="UAcct2282">'[29]Func Study'!$AB$2195</definedName>
    <definedName name="UAcct2283">'[29]Func Study'!$AB$2200</definedName>
    <definedName name="UACCT22841SG">'[29]Func Study'!$AB$2205</definedName>
    <definedName name="UAcct22842">'[29]Func Study'!$AB$2211</definedName>
    <definedName name="UAcct22842Trojd" localSheetId="3">'[28]Func Study'!#REF!</definedName>
    <definedName name="UAcct22842Trojd">'[28]Func Study'!#REF!</definedName>
    <definedName name="UAcct235">'[29]Func Study'!$AB$2187</definedName>
    <definedName name="UACCT235CN">'[29]Func Study'!$AB$2186</definedName>
    <definedName name="UAcct252">'[29]Func Study'!$AB$2219</definedName>
    <definedName name="UAcct25316">'[29]Func Study'!$AB$2057</definedName>
    <definedName name="UAcct25317">'[29]Func Study'!$AB$2061</definedName>
    <definedName name="UAcct25318">'[29]Func Study'!$AB$2098</definedName>
    <definedName name="UAcct25319">'[29]Func Study'!$AB$2065</definedName>
    <definedName name="uacct25398">'[29]Func Study'!$AB$2222</definedName>
    <definedName name="UAcct25399">'[29]Func Study'!$AB$2230</definedName>
    <definedName name="UACCT254SO">'[29]Func Study'!$AB$2202</definedName>
    <definedName name="UAcct255">'[29]Func Study'!$AB$2284</definedName>
    <definedName name="UAcct281">'[29]Func Study'!$AB$2249</definedName>
    <definedName name="UAcct282">'[29]Func Study'!$AB$2259</definedName>
    <definedName name="UAcct282Cn">'[29]Func Study'!$AB$2256</definedName>
    <definedName name="UAcct282So">'[29]Func Study'!$AB$2255</definedName>
    <definedName name="UAcct283">'[29]Func Study'!$AB$2271</definedName>
    <definedName name="UAcct283So">'[29]Func Study'!$AB$2265</definedName>
    <definedName name="UAcct301S">'[29]Func Study'!$AB$1964</definedName>
    <definedName name="UAcct301Sg">'[29]Func Study'!$AB$1966</definedName>
    <definedName name="UAcct301So">'[29]Func Study'!$AB$1965</definedName>
    <definedName name="UAcct302S">'[29]Func Study'!$AB$1969</definedName>
    <definedName name="UAcct302Sg">'[29]Func Study'!$AB$1970</definedName>
    <definedName name="UAcct302Sgp">'[29]Func Study'!$AB$1971</definedName>
    <definedName name="UAcct302Sgu">'[29]Func Study'!$AB$1972</definedName>
    <definedName name="UAcct303Cn">'[29]Func Study'!$AB$1980</definedName>
    <definedName name="UAcct303S">'[29]Func Study'!$AB$1976</definedName>
    <definedName name="UAcct303Se">'[29]Func Study'!$AB$1979</definedName>
    <definedName name="UAcct303Sg">'[29]Func Study'!$AB$1977</definedName>
    <definedName name="UAcct303Sgu">'[29]Func Study'!$AB$1981</definedName>
    <definedName name="UAcct303So">'[29]Func Study'!$AB$1978</definedName>
    <definedName name="UACCT303SSGCH">'[29]Func Study'!$AB$1983</definedName>
    <definedName name="UAcct310">'[29]Func Study'!$AB$1414</definedName>
    <definedName name="UAcct310JBG">'[29]Func Study'!$AB$1413</definedName>
    <definedName name="UAcct311">'[29]Func Study'!$AB$1421</definedName>
    <definedName name="UAcct311JBG">'[29]Func Study'!$AB$1420</definedName>
    <definedName name="UAcct312">'[29]Func Study'!$AB$1428</definedName>
    <definedName name="UAcct312JBG">'[29]Func Study'!$AB$1427</definedName>
    <definedName name="UAcct314">'[29]Func Study'!$AB$1435</definedName>
    <definedName name="UAcct314JBG">'[29]Func Study'!$AB$1434</definedName>
    <definedName name="UAcct315">'[29]Func Study'!$AB$1442</definedName>
    <definedName name="UAcct315JBG">'[29]Func Study'!$AB$1441</definedName>
    <definedName name="UAcct316">'[29]Func Study'!$AB$1450</definedName>
    <definedName name="UAcct316JBG">'[29]Func Study'!$AB$1449</definedName>
    <definedName name="UAcct320">'[29]Func Study'!$AB$1466</definedName>
    <definedName name="UAcct321">'[29]Func Study'!$AB$1471</definedName>
    <definedName name="UAcct322">'[29]Func Study'!$AB$1476</definedName>
    <definedName name="UAcct323">'[29]Func Study'!$AB$1481</definedName>
    <definedName name="UAcct324">'[29]Func Study'!$AB$1486</definedName>
    <definedName name="UAcct325">'[29]Func Study'!$AB$1491</definedName>
    <definedName name="UAcct33">'[29]Func Study'!$AB$295</definedName>
    <definedName name="UAcct330">'[29]Func Study'!$AB$1508</definedName>
    <definedName name="UAcct331">'[29]Func Study'!$AB$1513</definedName>
    <definedName name="UAcct332">'[29]Func Study'!$AB$1518</definedName>
    <definedName name="UAcct333">'[29]Func Study'!$AB$1523</definedName>
    <definedName name="UAcct334">'[29]Func Study'!$AB$1528</definedName>
    <definedName name="UAcct335">'[29]Func Study'!$AB$1533</definedName>
    <definedName name="UAcct336">'[29]Func Study'!$AB$1539</definedName>
    <definedName name="UAcct340Dgu">'[29]Func Study'!$AB$1564</definedName>
    <definedName name="UAcct340Sgu">'[29]Func Study'!$AB$1565</definedName>
    <definedName name="UAcct341Dgu">'[29]Func Study'!$AB$1569</definedName>
    <definedName name="UAcct341Sgu">'[29]Func Study'!$AB$1570</definedName>
    <definedName name="UAcct342Dgu">'[29]Func Study'!$AB$1574</definedName>
    <definedName name="UAcct342Sgu">'[29]Func Study'!$AB$1575</definedName>
    <definedName name="UAcct343">'[29]Func Study'!$AB$1584</definedName>
    <definedName name="UAcct344S">'[29]Func Study'!$AB$1587</definedName>
    <definedName name="UAcct344Sgp">'[29]Func Study'!$AB$1588</definedName>
    <definedName name="UAcct345Dgu">'[29]Func Study'!$AB$1594</definedName>
    <definedName name="UAcct345Sgu">'[29]Func Study'!$AB$1595</definedName>
    <definedName name="UAcct346">'[29]Func Study'!$AB$1601</definedName>
    <definedName name="UAcct350">'[29]Func Study'!$AB$1628</definedName>
    <definedName name="UAcct352">'[29]Func Study'!$AB$1635</definedName>
    <definedName name="UAcct353">'[29]Func Study'!$AB$1641</definedName>
    <definedName name="UAcct354">'[29]Func Study'!$AB$1647</definedName>
    <definedName name="UAcct355">'[29]Func Study'!$AB$1654</definedName>
    <definedName name="UAcct356">'[29]Func Study'!$AB$1660</definedName>
    <definedName name="UAcct357">'[29]Func Study'!$AB$1666</definedName>
    <definedName name="UAcct358">'[29]Func Study'!$AB$1672</definedName>
    <definedName name="UAcct359">'[29]Func Study'!$AB$1678</definedName>
    <definedName name="UAcct360">'[29]Func Study'!$AB$1698</definedName>
    <definedName name="UAcct361">'[29]Func Study'!$AB$1704</definedName>
    <definedName name="UAcct362">'[29]Func Study'!$AB$1710</definedName>
    <definedName name="UAcct368">'[29]Func Study'!$AB$1744</definedName>
    <definedName name="UAcct369">'[29]Func Study'!$AB$1751</definedName>
    <definedName name="UAcct370">'[29]Func Study'!$AB$1762</definedName>
    <definedName name="UAcct372A">'[29]Func Study'!$AB$1775</definedName>
    <definedName name="UAcct372Dp">'[29]Func Study'!$AB$1773</definedName>
    <definedName name="UAcct372Ds">'[29]Func Study'!$AB$1774</definedName>
    <definedName name="UAcct373">'[29]Func Study'!$AB$1782</definedName>
    <definedName name="UAcct389Cn">'[29]Func Study'!$AB$1800</definedName>
    <definedName name="UAcct389S">'[29]Func Study'!$AB$1799</definedName>
    <definedName name="UAcct389Sg">'[29]Func Study'!$AB$1802</definedName>
    <definedName name="UAcct389Sgu">'[29]Func Study'!$AB$1801</definedName>
    <definedName name="UAcct389So">'[29]Func Study'!$AB$1803</definedName>
    <definedName name="UAcct390Cn">'[29]Func Study'!$AB$1810</definedName>
    <definedName name="UAcct390JBG">'[29]Func Study'!$AB$1812</definedName>
    <definedName name="UAcct390L">'[29]Func Study'!$AB$1927</definedName>
    <definedName name="UACCT390LRCL">'[29]Func Study'!$AB$1929</definedName>
    <definedName name="UAcct390S">'[29]Func Study'!$AB$1807</definedName>
    <definedName name="UAcct390Sgp">'[29]Func Study'!$AB$1808</definedName>
    <definedName name="UAcct390Sgu">'[29]Func Study'!$AB$1809</definedName>
    <definedName name="UAcct390Sop">'[29]Func Study'!$AB$1811</definedName>
    <definedName name="UAcct390Sou">'[29]Func Study'!$AB$1813</definedName>
    <definedName name="UAcct391Cn">'[29]Func Study'!$AB$1820</definedName>
    <definedName name="UACCT391JBE">'[29]Func Study'!$AB$1825</definedName>
    <definedName name="UAcct391S">'[29]Func Study'!$AB$1817</definedName>
    <definedName name="UAcct391Sg">'[29]Func Study'!$AB$1821</definedName>
    <definedName name="UAcct391Sgp">'[29]Func Study'!$AB$1818</definedName>
    <definedName name="UAcct391Sgu">'[29]Func Study'!$AB$1819</definedName>
    <definedName name="UAcct391So">'[29]Func Study'!$AB$1823</definedName>
    <definedName name="UACCT391SSGCH">'[29]Func Study'!$AB$1824</definedName>
    <definedName name="UAcct392Cn">'[29]Func Study'!$AB$1832</definedName>
    <definedName name="UAcct392L">'[29]Func Study'!$AB$1935</definedName>
    <definedName name="UAcct392Lrcl">'[29]Func Study'!$AB$1937</definedName>
    <definedName name="UAcct392S">'[29]Func Study'!$AB$1829</definedName>
    <definedName name="UAcct392Se">'[29]Func Study'!$AB$1834</definedName>
    <definedName name="UAcct392Sg">'[29]Func Study'!$AB$1831</definedName>
    <definedName name="UAcct392Sgp">'[29]Func Study'!$AB$1835</definedName>
    <definedName name="UAcct392Sgu">'[29]Func Study'!$AB$1833</definedName>
    <definedName name="UAcct392So">'[29]Func Study'!$AB$1830</definedName>
    <definedName name="UACCT392SSGCH">'[29]Func Study'!$AB$1836</definedName>
    <definedName name="UAcct393S">'[29]Func Study'!$AB$1841</definedName>
    <definedName name="UAcct393Sg">'[29]Func Study'!$AB$1845</definedName>
    <definedName name="UAcct393Sgp">'[29]Func Study'!$AB$1842</definedName>
    <definedName name="UAcct393Sgu">'[29]Func Study'!$AB$1843</definedName>
    <definedName name="UAcct393So">'[29]Func Study'!$AB$1844</definedName>
    <definedName name="UACCT393SSGCT">'[29]Func Study'!$AB$1846</definedName>
    <definedName name="UAcct394S">'[29]Func Study'!$AB$1850</definedName>
    <definedName name="UAcct394Se">'[29]Func Study'!$AB$1854</definedName>
    <definedName name="UAcct394Sg">'[29]Func Study'!$AB$1855</definedName>
    <definedName name="UAcct394Sgp">'[29]Func Study'!$AB$1851</definedName>
    <definedName name="UAcct394Sgu">'[29]Func Study'!$AB$1852</definedName>
    <definedName name="UAcct394So">'[29]Func Study'!$AB$1853</definedName>
    <definedName name="UACCT394SSGCH">'[29]Func Study'!$AB$1856</definedName>
    <definedName name="UAcct395S">'[29]Func Study'!$AB$1861</definedName>
    <definedName name="UAcct395Se">'[29]Func Study'!$AB$1865</definedName>
    <definedName name="UAcct395Sg">'[29]Func Study'!$AB$1866</definedName>
    <definedName name="UAcct395Sgp">'[29]Func Study'!$AB$1862</definedName>
    <definedName name="UAcct395Sgu">'[29]Func Study'!$AB$1863</definedName>
    <definedName name="UAcct395So">'[29]Func Study'!$AB$1864</definedName>
    <definedName name="UACCT395SSGCH">'[29]Func Study'!$AB$1867</definedName>
    <definedName name="UAcct396S">'[29]Func Study'!$AB$1872</definedName>
    <definedName name="UAcct396Se">'[29]Func Study'!$AB$1877</definedName>
    <definedName name="UAcct396Sg">'[29]Func Study'!$AB$1874</definedName>
    <definedName name="UAcct396Sgp">'[29]Func Study'!$AB$1873</definedName>
    <definedName name="UAcct396Sgu">'[29]Func Study'!$AB$1876</definedName>
    <definedName name="UAcct396So">'[29]Func Study'!$AB$1875</definedName>
    <definedName name="UACCT396SSGCH">'[29]Func Study'!$AB$1879</definedName>
    <definedName name="UACCT396SSGCT">'[29]Func Study'!$AB$1878</definedName>
    <definedName name="UAcct397Cn">'[29]Func Study'!$AB$1890</definedName>
    <definedName name="UAcct397JBG">'[29]Func Study'!$AB$1893</definedName>
    <definedName name="UAcct397S">'[29]Func Study'!$AB$1886</definedName>
    <definedName name="UAcct397Se">'[29]Func Study'!$AB$1892</definedName>
    <definedName name="UAcct397Sg">'[29]Func Study'!$AB$1891</definedName>
    <definedName name="UAcct397Sgp">'[29]Func Study'!$AB$1887</definedName>
    <definedName name="UAcct397Sgu">'[29]Func Study'!$AB$1888</definedName>
    <definedName name="UAcct397So">'[29]Func Study'!$AB$1889</definedName>
    <definedName name="UAcct398Cn">'[29]Func Study'!$AB$1902</definedName>
    <definedName name="UAcct398S">'[29]Func Study'!$AB$1899</definedName>
    <definedName name="UAcct398Se">'[29]Func Study'!$AB$1904</definedName>
    <definedName name="UAcct398Sg">'[29]Func Study'!$AB$1905</definedName>
    <definedName name="UAcct398Sgp">'[29]Func Study'!$AB$1900</definedName>
    <definedName name="UAcct398Sgu">'[29]Func Study'!$AB$1901</definedName>
    <definedName name="UAcct398So">'[29]Func Study'!$AB$1903</definedName>
    <definedName name="UACCT398SSGCT">'[29]Func Study'!$AB$1906</definedName>
    <definedName name="UAcct399">'[29]Func Study'!$AB$1913</definedName>
    <definedName name="UAcct399G">'[29]Func Study'!$AB$1955</definedName>
    <definedName name="UAcct399L">'[29]Func Study'!$AB$1917</definedName>
    <definedName name="UAcct399Lrcl">'[29]Func Study'!$AB$1919</definedName>
    <definedName name="UAcct403360">'[29]Func Study'!$AB$1090</definedName>
    <definedName name="UAcct403361">'[29]Func Study'!$AB$1091</definedName>
    <definedName name="UAcct403362">'[29]Func Study'!$AB$1092</definedName>
    <definedName name="UAcct403364">'[29]Func Study'!$AB$1094</definedName>
    <definedName name="UAcct403365">'[29]Func Study'!$AB$1095</definedName>
    <definedName name="UAcct403366">'[29]Func Study'!$AB$1096</definedName>
    <definedName name="UAcct403367">'[29]Func Study'!$AB$1097</definedName>
    <definedName name="UAcct403368">'[29]Func Study'!$AB$1098</definedName>
    <definedName name="UAcct403369">'[29]Func Study'!$AB$1099</definedName>
    <definedName name="UAcct403370">'[29]Func Study'!$AB$1100</definedName>
    <definedName name="UAcct403371">'[29]Func Study'!$AB$1101</definedName>
    <definedName name="UAcct403372">'[29]Func Study'!$AB$1102</definedName>
    <definedName name="UAcct403373">'[29]Func Study'!$AB$1103</definedName>
    <definedName name="UAcct403Ep">'[29]Func Study'!$AB$1130</definedName>
    <definedName name="UAcct403Gpcn">'[29]Func Study'!$AB$1111</definedName>
    <definedName name="UAcct403GPDGP">'[29]Func Study'!$AB$1108</definedName>
    <definedName name="UAcct403GPDGU">'[29]Func Study'!$AB$1109</definedName>
    <definedName name="UAcct403GPJBG">'[29]Func Study'!$AB$1115</definedName>
    <definedName name="UAcct403Gps">'[29]Func Study'!$AB$1107</definedName>
    <definedName name="UAcct403Gpsg">'[29]Func Study'!$AB$1112</definedName>
    <definedName name="UAcct403Gpso">'[29]Func Study'!$AB$1113</definedName>
    <definedName name="UAcct403Gv0">'[29]Func Study'!$AB$1121</definedName>
    <definedName name="UAcct403Hp">'[29]Func Study'!$AB$1072</definedName>
    <definedName name="UACCT403JBE">'[29]Func Study'!$AB$1116</definedName>
    <definedName name="UAcct403Mp">'[29]Func Study'!$AB$1125</definedName>
    <definedName name="UAcct403Np">'[29]Func Study'!$AB$1065</definedName>
    <definedName name="UAcct403Op">'[29]Func Study'!$AB$1080</definedName>
    <definedName name="UAcct403OPCAGE">'[29]Func Study'!$AB$1078</definedName>
    <definedName name="UAcct403Sp">'[29]Func Study'!$AB$1061</definedName>
    <definedName name="UAcct403SPJBG">'[29]Func Study'!$AB$1058</definedName>
    <definedName name="UAcct403Tp">'[29]Func Study'!$AB$1087</definedName>
    <definedName name="UAcct404330">'[29]Func Study'!$AB$1177</definedName>
    <definedName name="UACCT404GP">'[29]Func Study'!$AB$1146</definedName>
    <definedName name="UACCT404GPCN">'[29]Func Study'!$AB$1143</definedName>
    <definedName name="UACCT404GPSO">'[29]Func Study'!$AB$1141</definedName>
    <definedName name="UAcct404Ipcn">'[29]Func Study'!$AB$1158</definedName>
    <definedName name="UAcct404IPJBG">'[29]Func Study'!$AB$1163</definedName>
    <definedName name="UAcct404Ips">'[29]Func Study'!$AB$1154</definedName>
    <definedName name="UAcct404Ipse">'[29]Func Study'!$AB$1155</definedName>
    <definedName name="UAcct404Ipsg">'[29]Func Study'!$AB$1156</definedName>
    <definedName name="UAcct404Ipsg1">'[29]Func Study'!$AB$1159</definedName>
    <definedName name="UAcct404Ipsg2">'[29]Func Study'!$AB$1160</definedName>
    <definedName name="UAcct404Ipso">'[29]Func Study'!$AB$1157</definedName>
    <definedName name="UAcct404M">'[29]Func Study'!$AB$1168</definedName>
    <definedName name="UACCT404OP">'[29]Func Study'!$AB$1172</definedName>
    <definedName name="UACCT404SP">'[29]Func Study'!$AB$1151</definedName>
    <definedName name="UAcct405">'[29]Func Study'!$AB$1185</definedName>
    <definedName name="UAcct406">'[29]Func Study'!$AB$1193</definedName>
    <definedName name="UAcct407">'[29]Func Study'!$AB$1202</definedName>
    <definedName name="UAcct408">'[29]Func Study'!$AB$1221</definedName>
    <definedName name="UAcct408S">'[29]Func Study'!$AB$1213</definedName>
    <definedName name="UAcct41010">'[29]Func Study'!$AB$1294</definedName>
    <definedName name="UAcct41011">'[29]Func Study'!$AB$1309</definedName>
    <definedName name="UACCT41020" localSheetId="3">'[30]Functional Study'!#REF!</definedName>
    <definedName name="UACCT41020">'[30]Functional Study'!#REF!</definedName>
    <definedName name="UACCT41020BADDEBT" localSheetId="3">'[30]Functional Study'!#REF!</definedName>
    <definedName name="UACCT41020BADDEBT">'[30]Functional Study'!#REF!</definedName>
    <definedName name="UACCT41020DITEXP" localSheetId="3">'[30]Functional Study'!#REF!</definedName>
    <definedName name="UACCT41020DITEXP">'[30]Functional Study'!#REF!</definedName>
    <definedName name="UACCT41020DNPU" localSheetId="3">'[30]Functional Study'!#REF!</definedName>
    <definedName name="UACCT41020DNPU">'[30]Functional Study'!#REF!</definedName>
    <definedName name="UACCT41020S">'[30]Functional Study'!#REF!</definedName>
    <definedName name="UACCT41020SE">'[30]Functional Study'!#REF!</definedName>
    <definedName name="UACCT41020SG">'[30]Functional Study'!#REF!</definedName>
    <definedName name="UACCT41020SGCT">'[30]Functional Study'!#REF!</definedName>
    <definedName name="UACCT41020SGPP">'[30]Functional Study'!#REF!</definedName>
    <definedName name="UACCT41020SO">'[30]Functional Study'!#REF!</definedName>
    <definedName name="UACCT41020TROJP">'[30]Functional Study'!#REF!</definedName>
    <definedName name="UACCT4102SNPD">'[30]Functional Study'!#REF!</definedName>
    <definedName name="UAcct41110">'[29]Func Study'!$AB$1325</definedName>
    <definedName name="UAcct41111" localSheetId="3">'[30]Functional Study'!#REF!</definedName>
    <definedName name="UAcct41111">'[30]Functional Study'!#REF!</definedName>
    <definedName name="UAcct41111Baddebt" localSheetId="3">'[30]Functional Study'!#REF!</definedName>
    <definedName name="UAcct41111Baddebt">'[30]Functional Study'!#REF!</definedName>
    <definedName name="UAcct41111Dgp" localSheetId="3">'[30]Functional Study'!#REF!</definedName>
    <definedName name="UAcct41111Dgp">'[30]Functional Study'!#REF!</definedName>
    <definedName name="UAcct41111Dgu" localSheetId="3">'[30]Functional Study'!#REF!</definedName>
    <definedName name="UAcct41111Dgu">'[30]Functional Study'!#REF!</definedName>
    <definedName name="UAcct41111Ditexp">'[30]Functional Study'!#REF!</definedName>
    <definedName name="UAcct41111Dnpp">'[30]Functional Study'!#REF!</definedName>
    <definedName name="UAcct41111Dnptp">'[30]Functional Study'!#REF!</definedName>
    <definedName name="UAcct41111S">'[30]Functional Study'!#REF!</definedName>
    <definedName name="UAcct41111Se">'[30]Functional Study'!#REF!</definedName>
    <definedName name="UAcct41111Sg">'[30]Functional Study'!#REF!</definedName>
    <definedName name="UAcct41111Sgpp">'[30]Functional Study'!#REF!</definedName>
    <definedName name="UAcct41111So">'[30]Functional Study'!#REF!</definedName>
    <definedName name="UAcct41111Trojp">'[30]Functional Study'!#REF!</definedName>
    <definedName name="UAcct41140">'[29]Func Study'!$AB$1232</definedName>
    <definedName name="UAcct41141">'[29]Func Study'!$AB$1237</definedName>
    <definedName name="UAcct41160">'[29]Func Study'!$AB$369</definedName>
    <definedName name="UAcct41170">'[29]Func Study'!$AB$374</definedName>
    <definedName name="UAcct4118">'[29]Func Study'!$AB$378</definedName>
    <definedName name="UAcct41181">'[29]Func Study'!$AB$381</definedName>
    <definedName name="UAcct4194">'[29]Func Study'!$AB$385</definedName>
    <definedName name="UAcct421">'[29]Func Study'!$AB$394</definedName>
    <definedName name="UAcct4311">'[29]Func Study'!$AB$401</definedName>
    <definedName name="UAcct442Se">'[29]Func Study'!$AB$259</definedName>
    <definedName name="UAcct442Sg">'[29]Func Study'!$AB$260</definedName>
    <definedName name="UAcct447">'[29]Func Study'!$AB$281</definedName>
    <definedName name="UAcct447CAEE" localSheetId="3">'[27]Func Study'!#REF!</definedName>
    <definedName name="UAcct447CAEE">'[27]Func Study'!#REF!</definedName>
    <definedName name="UAcct447CAGE" localSheetId="3">'[27]Func Study'!#REF!</definedName>
    <definedName name="UAcct447CAGE">'[27]Func Study'!#REF!</definedName>
    <definedName name="UAcct447Dgu" localSheetId="3">'[28]Func Study'!#REF!</definedName>
    <definedName name="UAcct447Dgu">'[28]Func Study'!#REF!</definedName>
    <definedName name="UACCT447NPC">'[29]Func Study'!$AB$289</definedName>
    <definedName name="UACCT447NPCCAEW">'[29]Func Study'!$AB$286</definedName>
    <definedName name="UACCT447NPCCAGW">'[29]Func Study'!$AB$287</definedName>
    <definedName name="UACCT447NPCDGP">'[29]Func Study'!$AB$288</definedName>
    <definedName name="UAcct447S">'[29]Func Study'!$AB$280</definedName>
    <definedName name="UAcct448S">'[29]Func Study'!$AB$274</definedName>
    <definedName name="UAcct448So">'[29]Func Study'!$AB$275</definedName>
    <definedName name="UAcct449">'[29]Func Study'!$AB$294</definedName>
    <definedName name="UAcct450">'[29]Func Study'!$AB$304</definedName>
    <definedName name="UAcct450S">'[29]Func Study'!$AB$302</definedName>
    <definedName name="UAcct450So">'[29]Func Study'!$AB$303</definedName>
    <definedName name="UAcct451S">'[29]Func Study'!$AB$307</definedName>
    <definedName name="UAcct451Sg">'[29]Func Study'!$AB$308</definedName>
    <definedName name="UAcct451So">'[29]Func Study'!$AB$309</definedName>
    <definedName name="UAcct453">'[29]Func Study'!$AB$315</definedName>
    <definedName name="UAcct453CAGE" localSheetId="3">'[27]Func Study'!#REF!</definedName>
    <definedName name="UAcct453CAGE">'[27]Func Study'!#REF!</definedName>
    <definedName name="UAcct453CAGW" localSheetId="3">'[27]Func Study'!#REF!</definedName>
    <definedName name="UAcct453CAGW">'[27]Func Study'!#REF!</definedName>
    <definedName name="UAcct454">'[29]Func Study'!$AB$322</definedName>
    <definedName name="UAcct454JBG">'[29]Func Study'!$AB$319</definedName>
    <definedName name="UAcct454S">'[29]Func Study'!$AB$318</definedName>
    <definedName name="UAcct454Sg">'[29]Func Study'!$AB$320</definedName>
    <definedName name="UAcct454So">'[29]Func Study'!$AB$321</definedName>
    <definedName name="UAcct456">'[29]Func Study'!$AB$332</definedName>
    <definedName name="UAcct456CAEW">'[29]Func Study'!$AB$331</definedName>
    <definedName name="UAcct456S">'[29]Func Study'!$AB$325</definedName>
    <definedName name="UAcct456So">'[29]Func Study'!$AB$329</definedName>
    <definedName name="UAcct500">'[29]Func Study'!$AB$416</definedName>
    <definedName name="UAcct500JBG">'[29]Func Study'!$AB$414</definedName>
    <definedName name="UAcct501">'[29]Func Study'!$AB$423</definedName>
    <definedName name="UAcct501CAEW">'[29]Func Study'!$AB$420</definedName>
    <definedName name="UAcct501JBE">'[29]Func Study'!$AB$421</definedName>
    <definedName name="UACCT501NPCCAEW">'[29]Func Study'!$AB$426</definedName>
    <definedName name="UAcct502">'[29]Func Study'!$AB$433</definedName>
    <definedName name="UAcct502CAGE">'[29]Func Study'!$AB$431</definedName>
    <definedName name="UAcct502JBG" localSheetId="3">'[27]Func Study'!#REF!</definedName>
    <definedName name="UAcct502JBG">'[27]Func Study'!#REF!</definedName>
    <definedName name="UAcct503">'[29]Func Study'!$AB$437</definedName>
    <definedName name="UACCT503NPC">'[29]Func Study'!$AB$443</definedName>
    <definedName name="UAcct505">'[29]Func Study'!$AB$449</definedName>
    <definedName name="UAcct505CAGE">'[29]Func Study'!$AB$447</definedName>
    <definedName name="UAcct505JBG" localSheetId="3">'[27]Func Study'!#REF!</definedName>
    <definedName name="UAcct505JBG">'[27]Func Study'!#REF!</definedName>
    <definedName name="UAcct506">'[29]Func Study'!$AB$455</definedName>
    <definedName name="UAcct506CAGE">'[29]Func Study'!$AB$452</definedName>
    <definedName name="UAcct506JBG" localSheetId="3">'[27]Func Study'!#REF!</definedName>
    <definedName name="UAcct506JBG">'[27]Func Study'!#REF!</definedName>
    <definedName name="UAcct507">'[29]Func Study'!$AB$464</definedName>
    <definedName name="UAcct507CAGE">'[29]Func Study'!$AB$462</definedName>
    <definedName name="UAcct507JBG" localSheetId="3">'[27]Func Study'!#REF!</definedName>
    <definedName name="UAcct507JBG">'[27]Func Study'!#REF!</definedName>
    <definedName name="UAcct510">'[29]Func Study'!$AB$469</definedName>
    <definedName name="UAcct510CAGE">'[29]Func Study'!$AB$467</definedName>
    <definedName name="UAcct510JBG" localSheetId="3">'[27]Func Study'!#REF!</definedName>
    <definedName name="UAcct510JBG">'[27]Func Study'!#REF!</definedName>
    <definedName name="UAcct511">'[29]Func Study'!$AB$474</definedName>
    <definedName name="UAcct511CAGE">'[29]Func Study'!$AB$472</definedName>
    <definedName name="UAcct511JBG" localSheetId="3">'[27]Func Study'!#REF!</definedName>
    <definedName name="UAcct511JBG">'[27]Func Study'!#REF!</definedName>
    <definedName name="UAcct512">'[29]Func Study'!$AB$479</definedName>
    <definedName name="UAcct512CAGE">'[29]Func Study'!$AB$477</definedName>
    <definedName name="UAcct512JBG" localSheetId="3">'[27]Func Study'!#REF!</definedName>
    <definedName name="UAcct512JBG">'[27]Func Study'!#REF!</definedName>
    <definedName name="UAcct513">'[29]Func Study'!$AB$484</definedName>
    <definedName name="UAcct513CAGE">'[29]Func Study'!$AB$482</definedName>
    <definedName name="UAcct513JBG" localSheetId="3">'[27]Func Study'!#REF!</definedName>
    <definedName name="UAcct513JBG">'[27]Func Study'!#REF!</definedName>
    <definedName name="UAcct514">'[29]Func Study'!$AB$489</definedName>
    <definedName name="UAcct514CAGE">'[29]Func Study'!$AB$487</definedName>
    <definedName name="UAcct514JBG" localSheetId="3">'[27]Func Study'!#REF!</definedName>
    <definedName name="UAcct514JBG">'[27]Func Study'!#REF!</definedName>
    <definedName name="UAcct517">'[29]Func Study'!$AB$498</definedName>
    <definedName name="UAcct518">'[29]Func Study'!$AB$502</definedName>
    <definedName name="UAcct519">'[29]Func Study'!$AB$507</definedName>
    <definedName name="UAcct520">'[29]Func Study'!$AB$511</definedName>
    <definedName name="UAcct523">'[29]Func Study'!$AB$515</definedName>
    <definedName name="UAcct524">'[29]Func Study'!$AB$519</definedName>
    <definedName name="UAcct528">'[29]Func Study'!$AB$523</definedName>
    <definedName name="UAcct529">'[29]Func Study'!$AB$527</definedName>
    <definedName name="UAcct530">'[29]Func Study'!$AB$531</definedName>
    <definedName name="UAcct531">'[29]Func Study'!$AB$535</definedName>
    <definedName name="UAcct532">'[29]Func Study'!$AB$539</definedName>
    <definedName name="UAcct535">'[29]Func Study'!$AB$551</definedName>
    <definedName name="UAcct536">'[29]Func Study'!$AB$555</definedName>
    <definedName name="UAcct537">'[29]Func Study'!$AB$559</definedName>
    <definedName name="UAcct538">'[29]Func Study'!$AB$563</definedName>
    <definedName name="UAcct539">'[29]Func Study'!$AB$568</definedName>
    <definedName name="UAcct540">'[29]Func Study'!$AB$572</definedName>
    <definedName name="UAcct541">'[29]Func Study'!$AB$576</definedName>
    <definedName name="UAcct542">'[29]Func Study'!$AB$580</definedName>
    <definedName name="UAcct543">'[29]Func Study'!$AB$584</definedName>
    <definedName name="UAcct544">'[29]Func Study'!$AB$588</definedName>
    <definedName name="UAcct545">'[29]Func Study'!$AB$592</definedName>
    <definedName name="UAcct546">'[29]Func Study'!$AB$606</definedName>
    <definedName name="UAcct546CAGE">'[29]Func Study'!$AB$605</definedName>
    <definedName name="UAcct547CAEW">'[29]Func Study'!$AB$610</definedName>
    <definedName name="UACCT547NPCCAEW">'[29]Func Study'!$AB$613</definedName>
    <definedName name="UAcct547Se">'[29]Func Study'!$AB$609</definedName>
    <definedName name="UAcct548">'[29]Func Study'!$AB$621</definedName>
    <definedName name="UACCT548CAGE">'[29]Func Study'!$AB$620</definedName>
    <definedName name="UAcct549">'[29]Func Study'!$AB$626</definedName>
    <definedName name="Uacct549CAGE">'[29]Func Study'!$AB$625</definedName>
    <definedName name="UAcct5506SE" localSheetId="3">'[27]Func Study'!#REF!</definedName>
    <definedName name="UAcct5506SE">'[27]Func Study'!#REF!</definedName>
    <definedName name="UAcct551CAGE">'[29]Func Study'!$AB$634</definedName>
    <definedName name="UACCT551SG">'[29]Func Study'!$AB$635</definedName>
    <definedName name="UACCT552CAGE">'[29]Func Study'!$AB$640</definedName>
    <definedName name="UAcct552SG">'[29]Func Study'!$AB$639</definedName>
    <definedName name="UACCT553CAGE">'[29]Func Study'!$AB$646</definedName>
    <definedName name="UAcct553SG">'[29]Func Study'!$AB$645</definedName>
    <definedName name="UACCT554CAGE">'[29]Func Study'!$AB$651</definedName>
    <definedName name="UAcct554SG">'[29]Func Study'!$AB$650</definedName>
    <definedName name="UAcct555CAEE" localSheetId="3">'[27]Func Study'!#REF!</definedName>
    <definedName name="UAcct555CAEE">'[27]Func Study'!#REF!</definedName>
    <definedName name="UAcct555CAEW">'[29]Func Study'!$AB$665</definedName>
    <definedName name="UAcct555CAGE" localSheetId="3">'[27]Func Study'!#REF!</definedName>
    <definedName name="UAcct555CAGE">'[27]Func Study'!#REF!</definedName>
    <definedName name="UAcct555CAGW">'[29]Func Study'!$AB$664</definedName>
    <definedName name="UACCT555DGP">'[29]Func Study'!$AB$670</definedName>
    <definedName name="UACCT555NPCCAEW">'[29]Func Study'!$AB$669</definedName>
    <definedName name="UACCT555NPCCAGW">'[29]Func Study'!$AB$668</definedName>
    <definedName name="UAcct555S">'[29]Func Study'!$AB$663</definedName>
    <definedName name="UAcct555Se">'[29]Func Study'!$AB$665</definedName>
    <definedName name="UACCT555SG">'[29]Func Study'!$AB$664</definedName>
    <definedName name="UAcct556">'[29]Func Study'!$AB$676</definedName>
    <definedName name="UAcct557">'[29]Func Study'!$AB$685</definedName>
    <definedName name="UAcct560">'[29]Func Study'!$AB$715</definedName>
    <definedName name="UAcct561">'[29]Func Study'!$AB$720</definedName>
    <definedName name="UAcct562">'[29]Func Study'!$AB$726</definedName>
    <definedName name="UAcct563">'[29]Func Study'!$AB$731</definedName>
    <definedName name="UAcct564">'[29]Func Study'!$AB$735</definedName>
    <definedName name="UAcct565">'[29]Func Study'!$AB$739</definedName>
    <definedName name="UACCT565NPC">'[29]Func Study'!$AB$744</definedName>
    <definedName name="UACCT565NPCCAGW">'[29]Func Study'!$AB$742</definedName>
    <definedName name="UAcct566">'[29]Func Study'!$AB$748</definedName>
    <definedName name="UAcct567">'[29]Func Study'!$AB$752</definedName>
    <definedName name="UAcct568">'[29]Func Study'!$AB$756</definedName>
    <definedName name="UAcct569">'[29]Func Study'!$AB$760</definedName>
    <definedName name="UAcct570">'[29]Func Study'!$AB$765</definedName>
    <definedName name="UAcct571">'[29]Func Study'!$AB$770</definedName>
    <definedName name="UAcct572">'[29]Func Study'!$AB$774</definedName>
    <definedName name="UAcct573">'[29]Func Study'!$AB$778</definedName>
    <definedName name="UAcct580">'[29]Func Study'!$AB$791</definedName>
    <definedName name="UAcct581">'[29]Func Study'!$AB$796</definedName>
    <definedName name="UAcct582">'[29]Func Study'!$AB$801</definedName>
    <definedName name="UAcct583">'[29]Func Study'!$AB$806</definedName>
    <definedName name="UAcct584">'[29]Func Study'!$AB$811</definedName>
    <definedName name="UAcct585">'[29]Func Study'!$AB$816</definedName>
    <definedName name="UAcct586">'[29]Func Study'!$AB$821</definedName>
    <definedName name="UAcct587">'[29]Func Study'!$AB$826</definedName>
    <definedName name="UAcct588">'[29]Func Study'!$AB$831</definedName>
    <definedName name="UAcct589">'[29]Func Study'!$AB$836</definedName>
    <definedName name="UAcct590">'[29]Func Study'!$AB$841</definedName>
    <definedName name="UAcct591">'[29]Func Study'!$AB$846</definedName>
    <definedName name="UAcct592">'[29]Func Study'!$AB$851</definedName>
    <definedName name="UAcct593">'[29]Func Study'!$AB$856</definedName>
    <definedName name="UAcct594">'[29]Func Study'!$AB$861</definedName>
    <definedName name="UAcct595">'[29]Func Study'!$AB$866</definedName>
    <definedName name="UAcct596">'[29]Func Study'!$AB$876</definedName>
    <definedName name="UAcct597">'[29]Func Study'!$AB$881</definedName>
    <definedName name="UAcct598">'[29]Func Study'!$AB$886</definedName>
    <definedName name="UAcct901">'[29]Func Study'!$AB$898</definedName>
    <definedName name="UAcct902">'[29]Func Study'!$AB$903</definedName>
    <definedName name="UAcct903">'[29]Func Study'!$AB$908</definedName>
    <definedName name="UAcct904">'[29]Func Study'!$AB$914</definedName>
    <definedName name="Uacct904SG" localSheetId="3">'[31]Functional Study'!#REF!</definedName>
    <definedName name="Uacct904SG">'[31]Functional Study'!#REF!</definedName>
    <definedName name="UAcct905">'[29]Func Study'!$AB$919</definedName>
    <definedName name="UAcct907">'[29]Func Study'!$AB$933</definedName>
    <definedName name="UAcct908">'[29]Func Study'!$AB$938</definedName>
    <definedName name="UAcct909">'[29]Func Study'!$AB$943</definedName>
    <definedName name="UAcct910">'[29]Func Study'!$AB$948</definedName>
    <definedName name="UAcct911">'[29]Func Study'!$AB$959</definedName>
    <definedName name="UAcct912">'[29]Func Study'!$AB$964</definedName>
    <definedName name="UAcct913">'[29]Func Study'!$AB$969</definedName>
    <definedName name="UAcct916">'[29]Func Study'!$AB$974</definedName>
    <definedName name="UAcct920">'[29]Func Study'!$AB$985</definedName>
    <definedName name="UAcct920Cn">'[29]Func Study'!$AB$983</definedName>
    <definedName name="UAcct921">'[29]Func Study'!$AB$991</definedName>
    <definedName name="UAcct921Cn">'[29]Func Study'!$AB$989</definedName>
    <definedName name="UAcct923">'[29]Func Study'!$AB$997</definedName>
    <definedName name="UAcct923CAGW">'[29]Func Study'!$AB$995</definedName>
    <definedName name="UAcct924">'[29]Func Study'!$AB$1001</definedName>
    <definedName name="UAcct925">'[29]Func Study'!$AB$1005</definedName>
    <definedName name="UAcct926">'[29]Func Study'!$AB$1011</definedName>
    <definedName name="UAcct927">'[29]Func Study'!$AB$1016</definedName>
    <definedName name="UAcct928">'[29]Func Study'!$AB$1023</definedName>
    <definedName name="UAcct929">'[29]Func Study'!$AB$1028</definedName>
    <definedName name="UAcct930">'[29]Func Study'!$AB$1034</definedName>
    <definedName name="UAcct931">'[29]Func Study'!$AB$1039</definedName>
    <definedName name="UAcct935">'[29]Func Study'!$AB$1045</definedName>
    <definedName name="UAcctAGA">'[29]Func Study'!$AB$296</definedName>
    <definedName name="UAcctcwc">'[29]Func Study'!$AB$2136</definedName>
    <definedName name="UAcctd00">'[29]Func Study'!$AB$1786</definedName>
    <definedName name="UAcctdfa" localSheetId="3">'[29]Func Study'!#REF!</definedName>
    <definedName name="UAcctdfa">'[29]Func Study'!#REF!</definedName>
    <definedName name="UAcctdfad" localSheetId="3">'[29]Func Study'!#REF!</definedName>
    <definedName name="UAcctdfad">'[29]Func Study'!#REF!</definedName>
    <definedName name="UAcctdfap" localSheetId="3">'[29]Func Study'!#REF!</definedName>
    <definedName name="UAcctdfap">'[29]Func Study'!#REF!</definedName>
    <definedName name="UAcctdfat" localSheetId="3">'[29]Func Study'!#REF!</definedName>
    <definedName name="UAcctdfat">'[29]Func Study'!#REF!</definedName>
    <definedName name="UAcctds0">'[29]Func Study'!$AB$1790</definedName>
    <definedName name="UACCTECDDGP">'[29]Func Study'!$AB$687</definedName>
    <definedName name="UACCTECDMC">'[29]Func Study'!$AB$689</definedName>
    <definedName name="UACCTECDS">'[29]Func Study'!$AB$691</definedName>
    <definedName name="UACCTECDSG1">'[29]Func Study'!$AB$688</definedName>
    <definedName name="UACCTECDSG2">'[29]Func Study'!$AB$690</definedName>
    <definedName name="UACCTECDSG3">'[29]Func Study'!$AB$692</definedName>
    <definedName name="UAcctfit">'[29]Func Study'!$AB$1395</definedName>
    <definedName name="UAcctg00">'[29]Func Study'!$AB$1947</definedName>
    <definedName name="UAccth00">'[29]Func Study'!$AB$1545</definedName>
    <definedName name="UAccti00">'[29]Func Study'!$AB$1993</definedName>
    <definedName name="UAcctn00">'[29]Func Study'!$AB$1496</definedName>
    <definedName name="UAccto00">'[29]Func Study'!$AB$1606</definedName>
    <definedName name="UAcctowc">'[29]Func Study'!$AB$2149</definedName>
    <definedName name="UACCTOWCSSECH">'[29]Func Study'!$AB$2148</definedName>
    <definedName name="UAccts00">'[29]Func Study'!$AB$1455</definedName>
    <definedName name="UAcctsttax">'[29]Func Study'!$AB$1377</definedName>
    <definedName name="UAcctt00">'[29]Func Study'!$AB$1682</definedName>
    <definedName name="UBakerAvail" localSheetId="3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3">#REF!</definedName>
    <definedName name="UNBILREV">#REF!</definedName>
    <definedName name="UncollectibleAccounts">[36]Variables!$D$25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3">#REF!</definedName>
    <definedName name="UNITCOMPARE">#REF!</definedName>
    <definedName name="UNITCOSTS" localSheetId="3">#REF!</definedName>
    <definedName name="UNITCOSTS">#REF!</definedName>
    <definedName name="UTG" localSheetId="3">#REF!</definedName>
    <definedName name="UTG">#REF!</definedName>
    <definedName name="UtGrossReceipts">[36]Variables!$D$29</definedName>
    <definedName name="UTN" localSheetId="3">#REF!</definedName>
    <definedName name="UTN">#REF!</definedName>
    <definedName name="v" localSheetId="3" hidden="1">{#N/A,#N/A,FALSE,"Coversheet";#N/A,#N/A,FALSE,"QA"}</definedName>
    <definedName name="v" hidden="1">{#N/A,#N/A,FALSE,"Coversheet";#N/A,#N/A,FALSE,"QA"}</definedName>
    <definedName name="ValidAccount">[32]Variables!$AK$43:$AK$369</definedName>
    <definedName name="Value" localSheetId="3" hidden="1">{#N/A,#N/A,FALSE,"Summ";#N/A,#N/A,FALSE,"General"}</definedName>
    <definedName name="Value" hidden="1">{#N/A,#N/A,FALSE,"Summ";#N/A,#N/A,FALSE,"General"}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AR" localSheetId="3">[38]Backup!#REF!</definedName>
    <definedName name="VAR">[38]Backup!#REF!</definedName>
    <definedName name="VARIABLE" localSheetId="3">[70]Summary!#REF!</definedName>
    <definedName name="VARIABLE">[70]Summary!#REF!</definedName>
    <definedName name="vartrans" localSheetId="3">#REF!</definedName>
    <definedName name="vartrans">#REF!</definedName>
    <definedName name="vcdv" localSheetId="3" hidden="1">#REF!</definedName>
    <definedName name="vcdv" hidden="1">#REF!</definedName>
    <definedName name="VOMEsc">[33]Assumptions!$C$21</definedName>
    <definedName name="VOUCHER" localSheetId="3">#REF!</definedName>
    <definedName name="VOUCHER">#REF!</definedName>
    <definedName name="w" localSheetId="3" hidden="1">{#N/A,#N/A,FALSE,"Schedule F";#N/A,#N/A,FALSE,"Schedule G"}</definedName>
    <definedName name="w" hidden="1">{#N/A,#N/A,FALSE,"Schedule F";#N/A,#N/A,FALSE,"Schedule G"}</definedName>
    <definedName name="WACC">[33]Assumptions!$I$61</definedName>
    <definedName name="WAGES" localSheetId="3">[42]model!#REF!</definedName>
    <definedName name="WAGES">[42]model!#REF!</definedName>
    <definedName name="WaRevenueTax">[36]Variables!$D$27</definedName>
    <definedName name="warrantyOM" localSheetId="3">#REF!</definedName>
    <definedName name="warrantyOM">#REF!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3">#REF!</definedName>
    <definedName name="WEATHER">#REF!</definedName>
    <definedName name="WEATHRNORM" localSheetId="3">#REF!</definedName>
    <definedName name="WEATHRNORM">#REF!</definedName>
    <definedName name="WH" localSheetId="3" hidden="1">{#N/A,#N/A,FALSE,"Coversheet";#N/A,#N/A,FALSE,"QA"}</definedName>
    <definedName name="WH" hidden="1">{#N/A,#N/A,FALSE,"Coversheet";#N/A,#N/A,FALSE,"QA"}</definedName>
    <definedName name="whorn_db" localSheetId="3">#REF!</definedName>
    <definedName name="whorn_db">#REF!</definedName>
    <definedName name="WIDTH" localSheetId="3">#REF!</definedName>
    <definedName name="WIDTH">#REF!</definedName>
    <definedName name="WindDate" localSheetId="3">'[57]Dispatch Cases'!#REF!</definedName>
    <definedName name="WindDate">'[57]Dispatch Cases'!#REF!</definedName>
    <definedName name="WINTER" localSheetId="3">[93]Bremerton!#REF!</definedName>
    <definedName name="WINTER">[93]Bremerton!#REF!</definedName>
    <definedName name="WinterPeak">'[106]Load Data'!$D$9:$H$12,'[106]Load Data'!$D$20:$H$22</definedName>
    <definedName name="WORK1" localSheetId="3">#REF!</definedName>
    <definedName name="WORK1">#REF!</definedName>
    <definedName name="WORK2" localSheetId="3">#REF!</definedName>
    <definedName name="WORK2">#REF!</definedName>
    <definedName name="WORK3" localSheetId="3">#REF!</definedName>
    <definedName name="WORK3">#REF!</definedName>
    <definedName name="WORKSHTS" localSheetId="3">'[2]Sched 46'!#REF!</definedName>
    <definedName name="WORKSHTS">'[2]Sched 46'!#REF!</definedName>
    <definedName name="wr" localSheetId="3" hidden="1">{"Output-3Column",#N/A,FALSE,"Output"}</definedName>
    <definedName name="wr" hidden="1">{"Output-3Column",#N/A,FALSE,"Output"}</definedName>
    <definedName name="WRKCAP">[42]model!#REF!</definedName>
    <definedName name="wrn" localSheetId="3" hidden="1">{"Inflation-BaseYear",#N/A,FALSE,"Inputs"}</definedName>
    <definedName name="wrn" hidden="1">{"Inflation-BaseYear",#N/A,FALSE,"Inputs"}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3" hidden="1">{"Page 3.4.1",#N/A,FALSE,"Totals";"Page 3.4.2",#N/A,FALSE,"Totals"}</definedName>
    <definedName name="wrn.Adj._.Back_Up." hidden="1">{"Page 3.4.1",#N/A,FALSE,"Totals";"Page 3.4.2",#N/A,FALSE,"Totals"}</definedName>
    <definedName name="wrn.ALL." localSheetId="3" hidden="1">{"ALL",#N/A,FALSE,"A"}</definedName>
    <definedName name="wrn.ALL." hidden="1">{"ALL",#N/A,FALSE,"A"}</definedName>
    <definedName name="wrn.All._.BSs._.and._.JEs." localSheetId="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localSheetId="3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3" hidden="1">{#N/A,#N/A,FALSE,"Cover";#N/A,#N/A,FALSE,"Lead Sheet";#N/A,#N/A,FALSE,"T-Accounts";#N/A,#N/A,FALSE,"Expense Detail 10 01 to 3  02";#N/A,#N/A,FALSE,"Expense Detail 4 01 to 9 01";#N/A,#N/A,FALSE,"Three Factor % 3  2002"}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3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3" hidden="1">{"annual",#N/A,FALSE,"Pro Forma"}</definedName>
    <definedName name="wrn.annual." hidden="1">{"annual",#N/A,FALSE,"Pro Forma"}</definedName>
    <definedName name="wrn.Annual._.Cost._.Adjustment." localSheetId="3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localSheetId="3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3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3" hidden="1">{"annual hotel",#N/A,FALSE,"Hotel Development"}</definedName>
    <definedName name="wrn.Annual._.Hotel." hidden="1">{"annual hotel",#N/A,FALSE,"Hotel Development"}</definedName>
    <definedName name="wrn.Annual._.Land._.Sales." localSheetId="3" hidden="1">{"annual",#N/A,FALSE,"Land Sales"}</definedName>
    <definedName name="wrn.Annual._.Land._.Sales." hidden="1">{"annual",#N/A,FALSE,"Land Sales"}</definedName>
    <definedName name="wrn.Annual._.Productivity._.Calc." localSheetId="3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localSheetId="3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3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3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3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3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localSheetId="3" hidden="1">{"ASSETS",#N/A,FALSE,"Assets"}</definedName>
    <definedName name="wrn.Assets." hidden="1">{"ASSETS",#N/A,FALSE,"Assets"}</definedName>
    <definedName name="wrn.ASSOC_CO." localSheetId="3" hidden="1">{"ASSC_CO",#N/A,FALSE,"A"}</definedName>
    <definedName name="wrn.ASSOC_CO." hidden="1">{"ASSC_CO",#N/A,FALSE,"A"}</definedName>
    <definedName name="wrn.BidCo." localSheetId="3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S." localSheetId="3" hidden="1">{"BS",#N/A,FALSE,"A"}</definedName>
    <definedName name="wrn.BS." hidden="1">{"BS",#N/A,FALSE,"A"}</definedName>
    <definedName name="wrn.Budget._.Model.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3" hidden="1">{#N/A,#N/A,FALSE,"Sheet5"}</definedName>
    <definedName name="wrn.CASH." hidden="1">{#N/A,#N/A,FALSE,"Sheet5"}</definedName>
    <definedName name="wrn.Cash._.and._.Accrual." localSheetId="3" hidden="1">{"a_cash",#N/A,FALSE,"Summary";"a_accrual",#N/A,FALSE,"Summary"}</definedName>
    <definedName name="wrn.Cash._.and._.Accrual." hidden="1">{"a_cash",#N/A,FALSE,"Summary";"a_accrual",#N/A,FALSE,"Summary"}</definedName>
    <definedName name="wrn.Combined._.YTD." localSheetId="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plete._.Report." localSheetId="3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st._.Adjustment." localSheetId="3" hidden="1">{#N/A,#N/A,FALSE,"Cost Adjustment "}</definedName>
    <definedName name="wrn.Cost._.Adjustment." hidden="1">{#N/A,#N/A,FALSE,"Cost Adjustment "}</definedName>
    <definedName name="wrn.Current._.Estimate." localSheetId="3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localSheetId="3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preciation." localSheetId="3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localSheetId="3" hidden="1">{"Print_Detail",#N/A,FALSE,"Redemption_Maturity Extract"}</definedName>
    <definedName name="wrn.Detail." hidden="1">{"Print_Detail",#N/A,FALSE,"Redemption_Maturity Extract"}</definedName>
    <definedName name="wrn.Diane._.s._.Version." localSheetId="3" hidden="1">{"Full",#N/A,FALSE,"Sec MTN B Summary"}</definedName>
    <definedName name="wrn.Diane._.s._.Version." hidden="1">{"Full",#N/A,FALSE,"Sec MTN B Summary"}</definedName>
    <definedName name="wrn.Distribution._.Version." localSheetId="3" hidden="1">{"RedPrem_InitRed View",#N/A,FALSE,"Sec MTN B Summary"}</definedName>
    <definedName name="wrn.Distribution._.Version." hidden="1">{"RedPrem_InitRed View",#N/A,FALSE,"Sec MTN B Summary"}</definedName>
    <definedName name="wrn.ECR." localSheetId="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localSheetId="3" hidden="1">{"FCB_ALL",#N/A,FALSE,"FCB"}</definedName>
    <definedName name="wrn.FCB." hidden="1">{"FCB_ALL",#N/A,FALSE,"FCB"}</definedName>
    <definedName name="wrn.fcb2" localSheetId="3" hidden="1">{"FCB_ALL",#N/A,FALSE,"FCB"}</definedName>
    <definedName name="wrn.fcb2" hidden="1">{"FCB_ALL",#N/A,FALSE,"FCB"}</definedName>
    <definedName name="wrn.Financials." localSheetId="3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ve._.Year._.Test." localSheetId="3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orecast." localSheetId="3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localSheetId="3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localSheetId="3" hidden="1">{"FullView",#N/A,FALSE,"Consltd-For contngcy"}</definedName>
    <definedName name="wrn.Full._.View." hidden="1">{"FullView",#N/A,FALSE,"Consltd-For contngcy"}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3" hidden="1">{"three",#N/A,FALSE,"Capital";"four",#N/A,FALSE,"Capital"}</definedName>
    <definedName name="wrn.greg." hidden="1">{"three",#N/A,FALSE,"Capital";"four",#N/A,FALSE,"Capital"}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localSheetId="3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3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3" hidden="1">{"IIIXCo FY 04 Plan",#N/A,FALSE,"Monthly Summary-IIIXIILP"}</definedName>
    <definedName name="wrn.IIIXCo._.FY._.2004._.Plan." hidden="1">{"IIIXCo FY 04 Plan",#N/A,FALSE,"Monthly Summary-IIIXIILP"}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Inputs." localSheetId="3" hidden="1">{"Inflation-BaseYear",#N/A,FALSE,"Inputs"}</definedName>
    <definedName name="wrn.Inputs." hidden="1">{"Inflation-BaseYear",#N/A,FALSE,"Inputs"}</definedName>
    <definedName name="wrn.Invested._.Capital." localSheetId="3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3" hidden="1">{"LIAB",#N/A,FALSE,"Liab"}</definedName>
    <definedName name="wrn.Liab." hidden="1">{"LIAB",#N/A,FALSE,"Liab"}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3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3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localSheetId="3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3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3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localSheetId="3" hidden="1">{"NW",#N/A,FALSE,"STMT"}</definedName>
    <definedName name="wrn.NetWorth." hidden="1">{"NW",#N/A,FALSE,"STMT"}</definedName>
    <definedName name="wrn.Open._.Issues._.Only." localSheetId="3" hidden="1">{"Open issues Only",#N/A,FALSE,"TIMELINE"}</definedName>
    <definedName name="wrn.Open._.Issues._.Only." hidden="1">{"Open issues Only",#N/A,FALSE,"TIMELINE"}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3" hidden="1">{"Output-3Column",#N/A,FALSE,"Output"}</definedName>
    <definedName name="wrn.Output3Column." hidden="1">{"Output-3Column",#N/A,FALSE,"Output"}</definedName>
    <definedName name="wrn.OutputAll." localSheetId="3" hidden="1">{"Output-All",#N/A,FALSE,"Output"}</definedName>
    <definedName name="wrn.OutputAll." hidden="1">{"Output-All",#N/A,FALSE,"Output"}</definedName>
    <definedName name="wrn.OutputBaseYear." localSheetId="3" hidden="1">{"Output-BaseYear",#N/A,FALSE,"Output"}</definedName>
    <definedName name="wrn.OutputBaseYear." hidden="1">{"Output-BaseYear",#N/A,FALSE,"Output"}</definedName>
    <definedName name="wrn.OutputMin." localSheetId="3" hidden="1">{"Output-Min",#N/A,FALSE,"Output"}</definedName>
    <definedName name="wrn.OutputMin." hidden="1">{"Output-Min",#N/A,FALSE,"Output"}</definedName>
    <definedName name="wrn.OutputPercent." localSheetId="3" hidden="1">{"Output%",#N/A,FALSE,"Output"}</definedName>
    <definedName name="wrn.OutputPercent." hidden="1">{"Output%",#N/A,FALSE,"Output"}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d." localSheetId="3" hidden="1">{"Pfd",#N/A,FALSE,"Pfd"}</definedName>
    <definedName name="wrn.Pfd." hidden="1">{"Pfd",#N/A,FALSE,"Pfd"}</definedName>
    <definedName name="wrn.PFSreconview." localSheetId="3" hidden="1">{"PFS recon view",#N/A,FALSE,"Hyperion Proof"}</definedName>
    <definedName name="wrn.PFSreconview." hidden="1">{"PFS recon view",#N/A,FALSE,"Hyperion Proof"}</definedName>
    <definedName name="wrn.PGHCreconview." localSheetId="3" hidden="1">{"PGHC recon view",#N/A,FALSE,"Hyperion Proof"}</definedName>
    <definedName name="wrn.PGHCreconview." hidden="1">{"PGHC recon view",#N/A,FALSE,"Hyperion Proof"}</definedName>
    <definedName name="wrn.PHI._.all._.other._.months." localSheetId="3" hidden="1">{#N/A,#N/A,FALSE,"PHI MTD";#N/A,#N/A,FALSE,"PHI YTD"}</definedName>
    <definedName name="wrn.PHI._.all._.other._.months." hidden="1">{#N/A,#N/A,FALSE,"PHI MTD";#N/A,#N/A,FALSE,"PHI YTD"}</definedName>
    <definedName name="wrn.PHI._.only." localSheetId="3" hidden="1">{#N/A,#N/A,FALSE,"PHI"}</definedName>
    <definedName name="wrn.PHI._.only." hidden="1">{#N/A,#N/A,FALSE,"PHI"}</definedName>
    <definedName name="wrn.PHI._.Sept._.Dec._.March." localSheetId="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ivot1." localSheetId="3" hidden="1">{"Pivot1",#N/A,FALSE,"Redemption_Maturity Extract"}</definedName>
    <definedName name="wrn.Pivot1." hidden="1">{"Pivot1",#N/A,FALSE,"Redemption_Maturity Extract"}</definedName>
    <definedName name="wrn.Pivot2." localSheetId="3" hidden="1">{"Pivot2",#N/A,FALSE,"Redemption_Maturity Extract"}</definedName>
    <definedName name="wrn.Pivot2." hidden="1">{"Pivot2",#N/A,FALSE,"Redemption_Maturity Extract"}</definedName>
    <definedName name="wrn.Plan._.2004." localSheetId="3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localSheetId="3" hidden="1">{"PPM Co Code View",#N/A,FALSE,"Comp Codes"}</definedName>
    <definedName name="wrn.PPMCoCodeView." hidden="1">{"PPM Co Code View",#N/A,FALSE,"Comp Codes"}</definedName>
    <definedName name="wrn.PPMreconview." localSheetId="3" hidden="1">{"PPM Recon View",#N/A,FALSE,"Hyperion Proof"}</definedName>
    <definedName name="wrn.PPMreconview." hidden="1">{"PPM Recon View",#N/A,FALSE,"Hyperion Proof"}</definedName>
    <definedName name="wrn.PrintAll." localSheetId="3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oductivity." localSheetId="3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3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3" hidden="1">{"Electric Only",#N/A,FALSE,"Hyperion Proof"}</definedName>
    <definedName name="wrn.ProofElectricOnly." hidden="1">{"Electric Only",#N/A,FALSE,"Hyperion Proof"}</definedName>
    <definedName name="wrn.ProofTotal." localSheetId="3" hidden="1">{"Proof Total",#N/A,FALSE,"Hyperion Proof"}</definedName>
    <definedName name="wrn.ProofTotal." hidden="1">{"Proof Total",#N/A,FALSE,"Hyperion Proof"}</definedName>
    <definedName name="wrn.quarterly." localSheetId="3" hidden="1">{"quarterly",#N/A,FALSE,"Pro Forma"}</definedName>
    <definedName name="wrn.quarterly." hidden="1">{"quarterly",#N/A,FALSE,"Pro Forma"}</definedName>
    <definedName name="wrn.Reformat._.only." localSheetId="3" hidden="1">{#N/A,#N/A,FALSE,"Dec 1999 mapping"}</definedName>
    <definedName name="wrn.Reformat._.only." hidden="1">{#N/A,#N/A,FALSE,"Dec 1999 mapping"}</definedName>
    <definedName name="wrn.Releases._.Cash._.Accrual." localSheetId="3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3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and._.Debt." localSheetId="3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3" hidden="1">{"SCHED_B&amp;C",#N/A,FALSE,"A"}</definedName>
    <definedName name="wrn.SCHED._.BC." hidden="1">{"SCHED_B&amp;C",#N/A,FALSE,"A"}</definedName>
    <definedName name="wrn.SCHED._.DE." localSheetId="3" hidden="1">{"SCHED_D&amp;E",#N/A,FALSE,"A"}</definedName>
    <definedName name="wrn.SCHED._.DE." hidden="1">{"SCHED_D&amp;E",#N/A,FALSE,"A"}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emi._.Annual._.Cost._.Adj." localSheetId="3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3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3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3" hidden="1">{"SCHED_A",#N/A,FALSE,"A"}</definedName>
    <definedName name="wrn.SHEDA." hidden="1">{"SCHED_A",#N/A,FALSE,"A"}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andard." localSheetId="3" hidden="1">{"YTD-Total",#N/A,FALSE,"Provision"}</definedName>
    <definedName name="wrn.Standard." hidden="1">{"YTD-Total",#N/A,FALSE,"Provision"}</definedName>
    <definedName name="wrn.Standard._.NonUtility._.Only." localSheetId="3" hidden="1">{"YTD-NonUtility",#N/A,FALSE,"Prov NonUtility"}</definedName>
    <definedName name="wrn.Standard._.NonUtility._.Only." hidden="1">{"YTD-NonUtility",#N/A,FALSE,"Prov NonUtility"}</definedName>
    <definedName name="wrn.Standard._.Utility._.Only." localSheetId="3" hidden="1">{"YTD-Utility",#N/A,FALSE,"Prov Utility"}</definedName>
    <definedName name="wrn.Standard._.Utility._.Only." hidden="1">{"YTD-Utility",#N/A,FALSE,"Prov Utility"}</definedName>
    <definedName name="wrn.Summary." localSheetId="3" hidden="1">{#N/A,#N/A,FALSE,"Summ";#N/A,#N/A,FALSE,"General"}</definedName>
    <definedName name="wrn.Summary." hidden="1">{#N/A,#N/A,FALSE,"Summ";#N/A,#N/A,FALSE,"General"}</definedName>
    <definedName name="wrn.Summary._.View." localSheetId="3" hidden="1">{#N/A,#N/A,FALSE,"Consltd-For contngcy"}</definedName>
    <definedName name="wrn.Summary._.View." hidden="1">{#N/A,#N/A,FALSE,"Consltd-For contngcy"}</definedName>
    <definedName name="wrn.Tariff99." localSheetId="3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3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3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localSheetId="3" hidden="1">{#N/A,#N/A,FALSE,"Dec 1999 UK Continuing Ops"}</definedName>
    <definedName name="wrn.UK._.Conversion._.Only." hidden="1">{#N/A,#N/A,FALSE,"Dec 1999 UK Continuing Ops"}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3" hidden="1">{"Output-BaseYear",#N/A,FALSE,"Output"}</definedName>
    <definedName name="wrng" hidden="1">{"Output-BaseYear",#N/A,FALSE,"Output"}</definedName>
    <definedName name="wrnh" localSheetId="3" hidden="1">{"Output-All",#N/A,FALSE,"Output"}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localSheetId="3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3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3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3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3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3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3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3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3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3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 localSheetId="3">#REF!</definedName>
    <definedName name="wwp_wkly_vect_input">#REF!</definedName>
    <definedName name="www" localSheetId="3" hidden="1">{#N/A,#N/A,FALSE,"schA"}</definedName>
    <definedName name="www" hidden="1">{#N/A,#N/A,FALSE,"schA"}</definedName>
    <definedName name="x" localSheetId="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3" hidden="1">#REF!</definedName>
    <definedName name="xxx" hidden="1">#REF!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3">#REF!</definedName>
    <definedName name="Year">#REF!</definedName>
    <definedName name="Years_evaluated">'[107]Revison Inputs'!$B$6</definedName>
    <definedName name="YEFactors">[32]Factors!$S$3:$AG$99</definedName>
    <definedName name="YTD_Format">[83]YTD!$B$13:$D$13,[83]YTD!$B$32:$D$32</definedName>
    <definedName name="yuf" localSheetId="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hidden="1">{#N/A,#N/A,FALSE,"Coversheet";#N/A,#N/A,FALSE,"QA"}</definedName>
    <definedName name="Z_01844156_6462_4A28_9785_1A86F4D0C834_.wvu.PrintTitles" localSheetId="3" hidden="1">#REF!</definedName>
    <definedName name="Z_01844156_6462_4A28_9785_1A86F4D0C834_.wvu.PrintTitles" hidden="1">#REF!</definedName>
    <definedName name="ZA" localSheetId="3">'[108] annual balance '!#REF!</definedName>
    <definedName name="ZA">'[108] annual balance '!#REF!</definedName>
    <definedName name="zilfpldebtperc" localSheetId="3">#REF!</definedName>
    <definedName name="zilfpldebtperc">#REF!</definedName>
    <definedName name="zilkhaepcdevcost" localSheetId="3">#REF!</definedName>
    <definedName name="zilkhaepcdevcost">#REF!</definedName>
    <definedName name="zilkhaownperc" localSheetId="3">#REF!</definedName>
    <definedName name="zilkhaownperc">#REF!</definedName>
    <definedName name="zzz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3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4" l="1"/>
  <c r="F41" i="4" l="1"/>
  <c r="G41" i="4"/>
  <c r="F42" i="4"/>
  <c r="G42" i="4"/>
  <c r="F43" i="4"/>
  <c r="G43" i="4"/>
  <c r="F44" i="4"/>
  <c r="F49" i="4" s="1"/>
  <c r="G44" i="4"/>
  <c r="F45" i="4"/>
  <c r="G45" i="4"/>
  <c r="F46" i="4"/>
  <c r="G46" i="4"/>
  <c r="F47" i="4"/>
  <c r="G47" i="4"/>
  <c r="G40" i="4"/>
  <c r="F40" i="4"/>
  <c r="H47" i="4"/>
  <c r="A47" i="4"/>
  <c r="G49" i="4" l="1"/>
  <c r="H46" i="4" l="1"/>
  <c r="H45" i="4"/>
  <c r="A46" i="4"/>
  <c r="H43" i="4"/>
  <c r="A44" i="4"/>
  <c r="H42" i="4"/>
  <c r="A43" i="4"/>
  <c r="H41" i="4"/>
  <c r="A42" i="4"/>
  <c r="G32" i="4"/>
  <c r="F32" i="4"/>
  <c r="H32" i="4" s="1"/>
  <c r="G26" i="4"/>
  <c r="F26" i="4"/>
  <c r="F25" i="4"/>
  <c r="G24" i="4"/>
  <c r="G28" i="4" s="1"/>
  <c r="F24" i="4"/>
  <c r="F28" i="4" s="1"/>
  <c r="H19" i="4"/>
  <c r="G19" i="4"/>
  <c r="F19" i="4"/>
  <c r="H18" i="4"/>
  <c r="G18" i="4" s="1"/>
  <c r="G17" i="4"/>
  <c r="F17" i="4"/>
  <c r="G16" i="4"/>
  <c r="F16" i="4"/>
  <c r="H16" i="4" s="1"/>
  <c r="E12" i="4"/>
  <c r="G12" i="4" s="1"/>
  <c r="H19" i="1" s="1"/>
  <c r="D12" i="4"/>
  <c r="E19" i="1" s="1"/>
  <c r="G11" i="4"/>
  <c r="H18" i="1" s="1"/>
  <c r="E11" i="4"/>
  <c r="D11" i="4"/>
  <c r="H10" i="4"/>
  <c r="G10" i="4"/>
  <c r="F10" i="4"/>
  <c r="F11" i="4" s="1"/>
  <c r="A10" i="4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F45" i="3"/>
  <c r="H45" i="3" s="1"/>
  <c r="A45" i="3"/>
  <c r="G44" i="3"/>
  <c r="F44" i="3"/>
  <c r="H44" i="3" s="1"/>
  <c r="G43" i="3"/>
  <c r="F43" i="3"/>
  <c r="H43" i="3" s="1"/>
  <c r="A43" i="3"/>
  <c r="G42" i="3"/>
  <c r="F42" i="3"/>
  <c r="H42" i="3" s="1"/>
  <c r="A42" i="3"/>
  <c r="G41" i="3"/>
  <c r="F41" i="3"/>
  <c r="H41" i="3" s="1"/>
  <c r="A41" i="3"/>
  <c r="G40" i="3"/>
  <c r="F40" i="3"/>
  <c r="G39" i="3"/>
  <c r="F39" i="3"/>
  <c r="G30" i="3"/>
  <c r="F30" i="3"/>
  <c r="G24" i="3"/>
  <c r="F24" i="3"/>
  <c r="F23" i="3"/>
  <c r="G22" i="3"/>
  <c r="G26" i="3" s="1"/>
  <c r="F22" i="3"/>
  <c r="H17" i="3"/>
  <c r="F17" i="3" s="1"/>
  <c r="G17" i="3"/>
  <c r="H16" i="3"/>
  <c r="G16" i="3" s="1"/>
  <c r="G15" i="3"/>
  <c r="F15" i="3"/>
  <c r="G14" i="3"/>
  <c r="H14" i="3" s="1"/>
  <c r="F14" i="3"/>
  <c r="E11" i="3"/>
  <c r="F12" i="1" s="1"/>
  <c r="D11" i="3"/>
  <c r="E12" i="1" s="1"/>
  <c r="E10" i="3"/>
  <c r="D10" i="3"/>
  <c r="E11" i="1" s="1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H9" i="3"/>
  <c r="G9" i="3" s="1"/>
  <c r="A9" i="3"/>
  <c r="F20" i="1"/>
  <c r="E20" i="1"/>
  <c r="F19" i="1"/>
  <c r="F18" i="1"/>
  <c r="E18" i="1"/>
  <c r="I17" i="1"/>
  <c r="H17" i="1"/>
  <c r="F11" i="1"/>
  <c r="F10" i="1"/>
  <c r="E10" i="1"/>
  <c r="H40" i="3" l="1"/>
  <c r="F46" i="3"/>
  <c r="F26" i="3"/>
  <c r="H44" i="4"/>
  <c r="H17" i="4"/>
  <c r="H40" i="4"/>
  <c r="H49" i="4" s="1"/>
  <c r="G46" i="3"/>
  <c r="H30" i="3"/>
  <c r="H15" i="3"/>
  <c r="H39" i="3"/>
  <c r="G18" i="1"/>
  <c r="H11" i="4"/>
  <c r="I18" i="1" s="1"/>
  <c r="G10" i="3"/>
  <c r="H11" i="1" s="1"/>
  <c r="H26" i="1" s="1"/>
  <c r="H46" i="3"/>
  <c r="H10" i="1"/>
  <c r="H24" i="1" s="1"/>
  <c r="I10" i="1"/>
  <c r="I24" i="1" s="1"/>
  <c r="F16" i="3"/>
  <c r="F18" i="4"/>
  <c r="F9" i="3"/>
  <c r="F10" i="3" s="1"/>
  <c r="F12" i="4"/>
  <c r="G17" i="1"/>
  <c r="H12" i="4" l="1"/>
  <c r="G19" i="1"/>
  <c r="G11" i="1"/>
  <c r="H10" i="3"/>
  <c r="G10" i="1"/>
  <c r="G24" i="1" s="1"/>
  <c r="F11" i="3"/>
  <c r="F12" i="3" s="1"/>
  <c r="G11" i="3"/>
  <c r="I11" i="1" l="1"/>
  <c r="G13" i="1"/>
  <c r="H12" i="1"/>
  <c r="H25" i="1" s="1"/>
  <c r="G12" i="3"/>
  <c r="G26" i="1"/>
  <c r="H11" i="3"/>
  <c r="I12" i="1" s="1"/>
  <c r="I25" i="1" s="1"/>
  <c r="G12" i="1"/>
  <c r="G25" i="1" s="1"/>
  <c r="I19" i="1"/>
  <c r="I26" i="1" s="1"/>
  <c r="H21" i="4" l="1"/>
  <c r="G14" i="4"/>
  <c r="I20" i="1"/>
  <c r="F14" i="4"/>
  <c r="H13" i="1"/>
  <c r="H12" i="3"/>
  <c r="H19" i="3" l="1"/>
  <c r="I13" i="1"/>
  <c r="F13" i="3"/>
  <c r="F19" i="3" s="1"/>
  <c r="F28" i="3" s="1"/>
  <c r="G20" i="1"/>
  <c r="G27" i="1" s="1"/>
  <c r="F15" i="4"/>
  <c r="F21" i="4" s="1"/>
  <c r="F30" i="4" s="1"/>
  <c r="F13" i="4"/>
  <c r="H13" i="4" s="1"/>
  <c r="G13" i="3"/>
  <c r="G19" i="3" s="1"/>
  <c r="G28" i="3" s="1"/>
  <c r="G32" i="3" s="1"/>
  <c r="I27" i="1"/>
  <c r="H20" i="1"/>
  <c r="H27" i="1" s="1"/>
  <c r="G15" i="4"/>
  <c r="G21" i="4" s="1"/>
  <c r="G30" i="4" s="1"/>
  <c r="G34" i="4" s="1"/>
  <c r="G13" i="4"/>
  <c r="F32" i="3" l="1"/>
  <c r="H28" i="3"/>
  <c r="H32" i="3" s="1"/>
  <c r="F34" i="4"/>
  <c r="H30" i="4"/>
  <c r="H34" i="4" s="1"/>
</calcChain>
</file>

<file path=xl/sharedStrings.xml><?xml version="1.0" encoding="utf-8"?>
<sst xmlns="http://schemas.openxmlformats.org/spreadsheetml/2006/main" count="138" uniqueCount="52">
  <si>
    <t>PUGET SOUND ENERGY</t>
  </si>
  <si>
    <t>LOW INCOME PROGRAM</t>
  </si>
  <si>
    <t>REVENUE REQUIREMENTS</t>
  </si>
  <si>
    <t>OCTOBER 2023 THROUGH SEPTEMBER 2024</t>
  </si>
  <si>
    <t>Comparison (originally filed and substitute filing)</t>
  </si>
  <si>
    <t>Originally filed on August 30, 2023 (Dockets UE-230694 and UG-230695):</t>
  </si>
  <si>
    <t>LINE 
NO.</t>
  </si>
  <si>
    <t>Electric</t>
  </si>
  <si>
    <t>Gas</t>
  </si>
  <si>
    <t>ELECTRIC</t>
  </si>
  <si>
    <t>GAS</t>
  </si>
  <si>
    <t>TOTAL</t>
  </si>
  <si>
    <t>Prior Low Income Cap UE-220656 &amp; UG-220657</t>
  </si>
  <si>
    <t>Decoupling Residential Bill Impact UE-230206 and UG-230207</t>
  </si>
  <si>
    <t>Increase pursuant to GRC Final Order 24/10 UE-220066 &amp; UG-220067</t>
  </si>
  <si>
    <t>Current Year Low Income Cap</t>
  </si>
  <si>
    <t>Notes</t>
  </si>
  <si>
    <t xml:space="preserve">Note (A) </t>
  </si>
  <si>
    <t>COMPARISON:</t>
  </si>
  <si>
    <t xml:space="preserve">REVENUE REQUIREMENTS 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</si>
  <si>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</si>
  <si>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</si>
  <si>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</si>
  <si>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</si>
  <si>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</si>
  <si>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</si>
  <si>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</si>
  <si>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</si>
  <si>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</si>
  <si>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True-up the estimates used in the true-up in last year's filing</t>
  </si>
  <si>
    <t>Under / (Over) Collection through September 2023 (Excludes Revenue Sensitive Items)</t>
  </si>
  <si>
    <t xml:space="preserve">Reduce the revenue requirement by the 2022 SQI Penalty </t>
  </si>
  <si>
    <t>Public Utility Tax Credits Received from Department of Revenue under RCW 82.16.0497</t>
  </si>
  <si>
    <t>Amount to be recovered October 2023 through September 2024</t>
  </si>
  <si>
    <t>Revenue Sensitive Items:</t>
  </si>
  <si>
    <t>Bad Debts Conversion Factor used in 2022 GRC UE-220066, et al</t>
  </si>
  <si>
    <t>Current Annual Filing Fee</t>
  </si>
  <si>
    <t xml:space="preserve">Current State Utility Tax </t>
  </si>
  <si>
    <t>Conversion Factor</t>
  </si>
  <si>
    <t>Low income revenue requirement to be recovered in rates</t>
  </si>
  <si>
    <t>Low Income revenue requirement set in rates in October 2022</t>
  </si>
  <si>
    <t>Change in Revenue Requirement</t>
  </si>
  <si>
    <t>Components of Whole Dollar Increase/(Decrease) in Low Income Requirement</t>
  </si>
  <si>
    <t>Change In Prior Low Income Cap</t>
  </si>
  <si>
    <t>True-up Estimate in Prior Year Filing</t>
  </si>
  <si>
    <t xml:space="preserve">Increase (Decrease) in LIHEAP Credit </t>
  </si>
  <si>
    <t xml:space="preserve">Total Whole Dollar Increase/(Decrease) </t>
  </si>
  <si>
    <t>(A) Twice the residential base rates increase under UE-220066 and UG-220067 - Order No. 24/10 and the Compliance Filing and RCW 80.28.425 (2)</t>
  </si>
  <si>
    <t>Settlement Agreement</t>
  </si>
  <si>
    <t>Substitute - September 21, 2023</t>
  </si>
  <si>
    <t>Reallocation of CAPS from 90/10 to 85/15</t>
  </si>
  <si>
    <t>Substitute Filing on September 21, 2023: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</si>
</sst>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0.0%"/>
    <numFmt numFmtId="167" formatCode="#,##0.000000_);\(#,##0.000000\)"/>
    <numFmt numFmtId="168" formatCode="0.0000000"/>
    <numFmt numFmtId="169" formatCode="_(* #,##0.0000000_);_(* \(#,##0.0000000\);_(* &quot;-&quot;??_);_(@_)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rgb="FF008080"/>
      <name val="Arial"/>
      <family val="2"/>
    </font>
    <font>
      <sz val="10"/>
      <color rgb="FFFF0000"/>
      <name val="Arial"/>
      <family val="2"/>
    </font>
    <font>
      <b/>
      <sz val="10"/>
      <color rgb="FF008080"/>
      <name val="Arial"/>
      <family val="2"/>
    </font>
    <font>
      <sz val="10"/>
      <color rgb="FF00B0F0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sz val="10"/>
      <color theme="0" tint="-0.249977111117893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sz val="8"/>
      <color theme="0" tint="-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19">
    <xf numFmtId="0" fontId="0" fillId="0" borderId="0" xfId="0"/>
    <xf numFmtId="0" fontId="2" fillId="0" borderId="0" xfId="2" applyFont="1" applyFill="1" applyBorder="1" applyAlignment="1">
      <alignment horizontal="centerContinuous"/>
    </xf>
    <xf numFmtId="0" fontId="3" fillId="0" borderId="0" xfId="2" applyFont="1" applyFill="1" applyBorder="1" applyAlignment="1">
      <alignment horizontal="centerContinuous"/>
    </xf>
    <xf numFmtId="0" fontId="1" fillId="0" borderId="0" xfId="2"/>
    <xf numFmtId="0" fontId="1" fillId="0" borderId="0" xfId="2" applyFont="1" applyFill="1" applyBorder="1" applyAlignment="1">
      <alignment horizontal="centerContinuous"/>
    </xf>
    <xf numFmtId="0" fontId="2" fillId="2" borderId="0" xfId="2" applyFont="1" applyFill="1" applyBorder="1" applyAlignment="1">
      <alignment horizontal="centerContinuous"/>
    </xf>
    <xf numFmtId="0" fontId="1" fillId="2" borderId="0" xfId="2" applyFont="1" applyFill="1" applyBorder="1" applyAlignment="1">
      <alignment horizontal="centerContinuous"/>
    </xf>
    <xf numFmtId="0" fontId="1" fillId="2" borderId="0" xfId="2" applyFill="1"/>
    <xf numFmtId="0" fontId="3" fillId="0" borderId="1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horizontal="center"/>
    </xf>
    <xf numFmtId="0" fontId="1" fillId="0" borderId="3" xfId="2" applyFill="1" applyBorder="1"/>
    <xf numFmtId="0" fontId="1" fillId="0" borderId="3" xfId="2" applyFill="1" applyBorder="1" applyAlignment="1">
      <alignment horizontal="center"/>
    </xf>
    <xf numFmtId="0" fontId="1" fillId="0" borderId="4" xfId="2" applyFill="1" applyBorder="1" applyAlignment="1">
      <alignment horizontal="center"/>
    </xf>
    <xf numFmtId="0" fontId="3" fillId="0" borderId="4" xfId="2" applyFont="1" applyFill="1" applyBorder="1" applyAlignment="1">
      <alignment horizontal="center"/>
    </xf>
    <xf numFmtId="0" fontId="1" fillId="0" borderId="5" xfId="2" applyFont="1" applyFill="1" applyBorder="1" applyAlignment="1">
      <alignment horizontal="center"/>
    </xf>
    <xf numFmtId="0" fontId="1" fillId="0" borderId="6" xfId="2" applyFont="1" applyFill="1" applyBorder="1" applyAlignment="1">
      <alignment horizontal="left"/>
    </xf>
    <xf numFmtId="0" fontId="1" fillId="0" borderId="0" xfId="2" applyFill="1" applyBorder="1" applyAlignment="1">
      <alignment horizontal="center"/>
    </xf>
    <xf numFmtId="9" fontId="4" fillId="0" borderId="0" xfId="2" applyNumberFormat="1" applyFont="1" applyFill="1" applyBorder="1"/>
    <xf numFmtId="164" fontId="4" fillId="0" borderId="5" xfId="1" applyNumberFormat="1" applyFont="1" applyFill="1" applyBorder="1" applyAlignment="1">
      <alignment horizontal="center"/>
    </xf>
    <xf numFmtId="10" fontId="4" fillId="0" borderId="0" xfId="2" applyNumberFormat="1" applyFont="1" applyFill="1" applyBorder="1" applyAlignment="1">
      <alignment horizontal="center"/>
    </xf>
    <xf numFmtId="10" fontId="4" fillId="0" borderId="7" xfId="2" applyNumberFormat="1" applyFont="1" applyFill="1" applyBorder="1" applyAlignment="1">
      <alignment horizontal="center"/>
    </xf>
    <xf numFmtId="164" fontId="4" fillId="0" borderId="5" xfId="1" applyNumberFormat="1" applyFont="1" applyFill="1" applyBorder="1" applyAlignment="1"/>
    <xf numFmtId="0" fontId="1" fillId="0" borderId="0" xfId="2" applyFill="1" applyBorder="1"/>
    <xf numFmtId="0" fontId="1" fillId="0" borderId="0" xfId="2" applyFill="1"/>
    <xf numFmtId="165" fontId="5" fillId="0" borderId="7" xfId="2" applyNumberFormat="1" applyFont="1" applyFill="1" applyBorder="1"/>
    <xf numFmtId="164" fontId="6" fillId="0" borderId="8" xfId="1" applyNumberFormat="1" applyFont="1" applyFill="1" applyBorder="1" applyAlignment="1"/>
    <xf numFmtId="0" fontId="1" fillId="2" borderId="0" xfId="2" applyFont="1" applyFill="1"/>
    <xf numFmtId="9" fontId="3" fillId="0" borderId="9" xfId="2" applyNumberFormat="1" applyFont="1" applyFill="1" applyBorder="1" applyAlignment="1">
      <alignment horizontal="center"/>
    </xf>
    <xf numFmtId="42" fontId="4" fillId="0" borderId="5" xfId="2" applyNumberFormat="1" applyFont="1" applyFill="1" applyBorder="1" applyAlignment="1">
      <alignment horizontal="center"/>
    </xf>
    <xf numFmtId="0" fontId="1" fillId="0" borderId="5" xfId="2" applyFill="1" applyBorder="1" applyAlignment="1">
      <alignment horizontal="center"/>
    </xf>
    <xf numFmtId="41" fontId="4" fillId="0" borderId="5" xfId="2" applyNumberFormat="1" applyFont="1" applyFill="1" applyBorder="1" applyAlignment="1">
      <alignment horizontal="center"/>
    </xf>
    <xf numFmtId="165" fontId="7" fillId="0" borderId="5" xfId="2" applyNumberFormat="1" applyFont="1" applyFill="1" applyBorder="1" applyAlignment="1">
      <alignment horizontal="center"/>
    </xf>
    <xf numFmtId="9" fontId="4" fillId="0" borderId="0" xfId="2" applyNumberFormat="1" applyFont="1" applyFill="1" applyBorder="1" applyAlignment="1">
      <alignment horizontal="center"/>
    </xf>
    <xf numFmtId="9" fontId="1" fillId="0" borderId="0" xfId="2" applyNumberFormat="1" applyFill="1" applyBorder="1"/>
    <xf numFmtId="164" fontId="0" fillId="0" borderId="5" xfId="1" applyNumberFormat="1" applyFont="1" applyFill="1" applyBorder="1" applyAlignment="1">
      <alignment horizontal="center"/>
    </xf>
    <xf numFmtId="10" fontId="1" fillId="0" borderId="0" xfId="2" applyNumberFormat="1" applyFont="1" applyFill="1" applyBorder="1" applyAlignment="1">
      <alignment horizontal="center"/>
    </xf>
    <xf numFmtId="10" fontId="1" fillId="0" borderId="7" xfId="2" applyNumberFormat="1" applyFont="1" applyFill="1" applyBorder="1" applyAlignment="1">
      <alignment horizontal="center"/>
    </xf>
    <xf numFmtId="164" fontId="1" fillId="0" borderId="5" xfId="1" applyNumberFormat="1" applyFont="1" applyFill="1" applyBorder="1" applyAlignment="1"/>
    <xf numFmtId="164" fontId="3" fillId="0" borderId="8" xfId="1" applyNumberFormat="1" applyFont="1" applyFill="1" applyBorder="1" applyAlignment="1"/>
    <xf numFmtId="0" fontId="8" fillId="0" borderId="0" xfId="2" applyFont="1" applyBorder="1"/>
    <xf numFmtId="0" fontId="8" fillId="0" borderId="0" xfId="2" applyFont="1"/>
    <xf numFmtId="0" fontId="2" fillId="0" borderId="0" xfId="2" applyFont="1" applyFill="1" applyBorder="1" applyAlignment="1">
      <alignment horizontal="right" vertical="top"/>
    </xf>
    <xf numFmtId="0" fontId="2" fillId="0" borderId="0" xfId="2" applyFont="1" applyFill="1" applyBorder="1" applyAlignment="1">
      <alignment horizontal="left" vertical="top"/>
    </xf>
    <xf numFmtId="0" fontId="8" fillId="0" borderId="10" xfId="2" applyFont="1" applyFill="1" applyBorder="1" applyAlignment="1">
      <alignment horizontal="centerContinuous"/>
    </xf>
    <xf numFmtId="0" fontId="8" fillId="0" borderId="10" xfId="2" applyFont="1" applyFill="1" applyBorder="1"/>
    <xf numFmtId="0" fontId="8" fillId="0" borderId="0" xfId="2" applyFont="1" applyFill="1"/>
    <xf numFmtId="0" fontId="3" fillId="0" borderId="11" xfId="2" applyFont="1" applyFill="1" applyBorder="1" applyAlignment="1">
      <alignment horizontal="center"/>
    </xf>
    <xf numFmtId="0" fontId="1" fillId="0" borderId="6" xfId="2" applyFont="1" applyFill="1" applyBorder="1" applyAlignment="1">
      <alignment horizontal="center"/>
    </xf>
    <xf numFmtId="0" fontId="1" fillId="0" borderId="7" xfId="2" applyFill="1" applyBorder="1" applyAlignment="1">
      <alignment horizontal="center"/>
    </xf>
    <xf numFmtId="0" fontId="1" fillId="0" borderId="12" xfId="2" applyFill="1" applyBorder="1" applyAlignment="1">
      <alignment horizontal="center"/>
    </xf>
    <xf numFmtId="41" fontId="1" fillId="0" borderId="5" xfId="2" applyNumberFormat="1" applyFill="1" applyBorder="1" applyAlignment="1">
      <alignment horizontal="center"/>
    </xf>
    <xf numFmtId="42" fontId="1" fillId="0" borderId="5" xfId="2" applyNumberFormat="1" applyFill="1" applyBorder="1" applyAlignment="1">
      <alignment horizontal="center"/>
    </xf>
    <xf numFmtId="41" fontId="1" fillId="0" borderId="5" xfId="2" applyNumberFormat="1" applyFont="1" applyFill="1" applyBorder="1" applyAlignment="1"/>
    <xf numFmtId="165" fontId="5" fillId="0" borderId="5" xfId="2" applyNumberFormat="1" applyFont="1" applyFill="1" applyBorder="1"/>
    <xf numFmtId="42" fontId="1" fillId="0" borderId="8" xfId="2" applyNumberFormat="1" applyFont="1" applyFill="1" applyBorder="1" applyAlignment="1"/>
    <xf numFmtId="0" fontId="1" fillId="0" borderId="5" xfId="2" applyFill="1" applyBorder="1"/>
    <xf numFmtId="0" fontId="5" fillId="0" borderId="0" xfId="2" applyFont="1" applyFill="1"/>
    <xf numFmtId="0" fontId="9" fillId="0" borderId="0" xfId="2" applyFont="1" applyFill="1"/>
    <xf numFmtId="165" fontId="1" fillId="0" borderId="0" xfId="2" applyNumberFormat="1" applyFont="1" applyFill="1" applyBorder="1"/>
    <xf numFmtId="165" fontId="1" fillId="0" borderId="7" xfId="2" applyNumberFormat="1" applyFont="1" applyFill="1" applyBorder="1"/>
    <xf numFmtId="166" fontId="10" fillId="0" borderId="5" xfId="3" applyNumberFormat="1" applyFont="1" applyFill="1" applyBorder="1" applyAlignment="1"/>
    <xf numFmtId="164" fontId="1" fillId="0" borderId="5" xfId="2" applyNumberFormat="1" applyFill="1" applyBorder="1" applyAlignment="1">
      <alignment horizontal="center"/>
    </xf>
    <xf numFmtId="164" fontId="1" fillId="0" borderId="5" xfId="2" applyNumberFormat="1" applyFont="1" applyFill="1" applyBorder="1" applyAlignment="1"/>
    <xf numFmtId="0" fontId="1" fillId="0" borderId="6" xfId="2" applyFont="1" applyFill="1" applyBorder="1"/>
    <xf numFmtId="0" fontId="1" fillId="0" borderId="7" xfId="2" applyFill="1" applyBorder="1" applyAlignment="1">
      <alignment horizontal="left"/>
    </xf>
    <xf numFmtId="0" fontId="1" fillId="0" borderId="6" xfId="2" applyFill="1" applyBorder="1"/>
    <xf numFmtId="37" fontId="1" fillId="0" borderId="13" xfId="2" applyNumberFormat="1" applyFont="1" applyFill="1" applyBorder="1"/>
    <xf numFmtId="42" fontId="1" fillId="0" borderId="13" xfId="2" applyNumberFormat="1" applyFont="1" applyFill="1" applyBorder="1"/>
    <xf numFmtId="9" fontId="1" fillId="0" borderId="7" xfId="2" applyNumberFormat="1" applyFill="1" applyBorder="1"/>
    <xf numFmtId="42" fontId="1" fillId="0" borderId="5" xfId="2" applyNumberFormat="1" applyFont="1" applyFill="1" applyBorder="1"/>
    <xf numFmtId="0" fontId="1" fillId="0" borderId="7" xfId="2" applyFill="1" applyBorder="1"/>
    <xf numFmtId="164" fontId="1" fillId="0" borderId="5" xfId="2" applyNumberFormat="1" applyFont="1" applyFill="1" applyBorder="1"/>
    <xf numFmtId="0" fontId="11" fillId="0" borderId="6" xfId="2" applyFont="1" applyFill="1" applyBorder="1"/>
    <xf numFmtId="167" fontId="1" fillId="0" borderId="5" xfId="2" applyNumberFormat="1" applyFont="1" applyFill="1" applyBorder="1"/>
    <xf numFmtId="168" fontId="1" fillId="0" borderId="5" xfId="2" applyNumberFormat="1" applyFont="1" applyFill="1" applyBorder="1"/>
    <xf numFmtId="167" fontId="1" fillId="0" borderId="13" xfId="2" applyNumberFormat="1" applyFont="1" applyFill="1" applyBorder="1"/>
    <xf numFmtId="169" fontId="1" fillId="0" borderId="13" xfId="2" applyNumberFormat="1" applyFont="1" applyFill="1" applyBorder="1"/>
    <xf numFmtId="9" fontId="1" fillId="0" borderId="5" xfId="2" applyNumberFormat="1" applyFont="1" applyFill="1" applyBorder="1" applyAlignment="1">
      <alignment horizontal="center"/>
    </xf>
    <xf numFmtId="37" fontId="12" fillId="0" borderId="13" xfId="2" applyNumberFormat="1" applyFont="1" applyFill="1" applyBorder="1"/>
    <xf numFmtId="0" fontId="3" fillId="0" borderId="0" xfId="2" applyFont="1" applyFill="1" applyBorder="1" applyAlignment="1">
      <alignment horizontal="center"/>
    </xf>
    <xf numFmtId="0" fontId="3" fillId="0" borderId="0" xfId="2" applyFont="1" applyFill="1" applyBorder="1"/>
    <xf numFmtId="0" fontId="1" fillId="0" borderId="8" xfId="2" applyFill="1" applyBorder="1"/>
    <xf numFmtId="0" fontId="1" fillId="0" borderId="14" xfId="2" applyFont="1" applyFill="1" applyBorder="1"/>
    <xf numFmtId="0" fontId="3" fillId="0" borderId="10" xfId="2" applyFont="1" applyFill="1" applyBorder="1"/>
    <xf numFmtId="0" fontId="3" fillId="0" borderId="15" xfId="2" applyFont="1" applyFill="1" applyBorder="1"/>
    <xf numFmtId="42" fontId="3" fillId="0" borderId="16" xfId="2" applyNumberFormat="1" applyFont="1" applyFill="1" applyBorder="1"/>
    <xf numFmtId="0" fontId="1" fillId="0" borderId="17" xfId="2" applyFill="1" applyBorder="1"/>
    <xf numFmtId="43" fontId="1" fillId="0" borderId="0" xfId="2" applyNumberFormat="1" applyFont="1" applyFill="1" applyBorder="1"/>
    <xf numFmtId="43" fontId="3" fillId="0" borderId="0" xfId="2" applyNumberFormat="1" applyFont="1" applyFill="1" applyBorder="1" applyAlignment="1">
      <alignment horizontal="center"/>
    </xf>
    <xf numFmtId="0" fontId="13" fillId="0" borderId="0" xfId="2" applyFont="1"/>
    <xf numFmtId="0" fontId="3" fillId="0" borderId="0" xfId="2" applyFont="1" applyFill="1" applyBorder="1" applyAlignment="1"/>
    <xf numFmtId="0" fontId="3" fillId="0" borderId="18" xfId="2" applyFont="1" applyFill="1" applyBorder="1" applyAlignment="1">
      <alignment horizontal="center"/>
    </xf>
    <xf numFmtId="43" fontId="3" fillId="0" borderId="18" xfId="2" applyNumberFormat="1" applyFont="1" applyFill="1" applyBorder="1" applyAlignment="1">
      <alignment horizontal="center"/>
    </xf>
    <xf numFmtId="0" fontId="1" fillId="0" borderId="0" xfId="2" applyFont="1" applyFill="1" applyBorder="1" applyAlignment="1"/>
    <xf numFmtId="167" fontId="1" fillId="0" borderId="0" xfId="2" applyNumberFormat="1" applyFont="1" applyFill="1" applyBorder="1"/>
    <xf numFmtId="0" fontId="1" fillId="0" borderId="0" xfId="2" applyFont="1" applyFill="1" applyBorder="1" applyAlignment="1">
      <alignment horizontal="left"/>
    </xf>
    <xf numFmtId="41" fontId="1" fillId="0" borderId="0" xfId="2" applyNumberFormat="1" applyFont="1" applyFill="1" applyBorder="1"/>
    <xf numFmtId="41" fontId="1" fillId="0" borderId="0" xfId="2" applyNumberFormat="1" applyFont="1" applyFill="1" applyBorder="1" applyAlignment="1">
      <alignment vertical="top"/>
    </xf>
    <xf numFmtId="0" fontId="3" fillId="0" borderId="0" xfId="2" applyFont="1" applyFill="1" applyAlignment="1"/>
    <xf numFmtId="42" fontId="3" fillId="0" borderId="19" xfId="2" applyNumberFormat="1" applyFont="1" applyFill="1" applyBorder="1"/>
    <xf numFmtId="0" fontId="7" fillId="0" borderId="0" xfId="2" quotePrefix="1" applyFont="1" applyFill="1"/>
    <xf numFmtId="44" fontId="1" fillId="0" borderId="0" xfId="2" applyNumberFormat="1" applyFill="1"/>
    <xf numFmtId="164" fontId="1" fillId="0" borderId="0" xfId="2" applyNumberFormat="1" applyFill="1"/>
    <xf numFmtId="164" fontId="1" fillId="0" borderId="0" xfId="2" applyNumberFormat="1"/>
    <xf numFmtId="44" fontId="1" fillId="0" borderId="0" xfId="2" applyNumberFormat="1"/>
    <xf numFmtId="0" fontId="1" fillId="2" borderId="6" xfId="2" applyFont="1" applyFill="1" applyBorder="1" applyAlignment="1">
      <alignment horizontal="left"/>
    </xf>
    <xf numFmtId="0" fontId="1" fillId="2" borderId="0" xfId="2" applyFill="1" applyBorder="1" applyAlignment="1">
      <alignment horizontal="center"/>
    </xf>
    <xf numFmtId="42" fontId="1" fillId="2" borderId="5" xfId="2" applyNumberFormat="1" applyFill="1" applyBorder="1" applyAlignment="1">
      <alignment horizontal="center"/>
    </xf>
    <xf numFmtId="10" fontId="1" fillId="2" borderId="0" xfId="2" applyNumberFormat="1" applyFont="1" applyFill="1" applyBorder="1" applyAlignment="1">
      <alignment horizontal="center"/>
    </xf>
    <xf numFmtId="10" fontId="1" fillId="2" borderId="7" xfId="2" applyNumberFormat="1" applyFont="1" applyFill="1" applyBorder="1" applyAlignment="1">
      <alignment horizontal="center"/>
    </xf>
    <xf numFmtId="164" fontId="1" fillId="2" borderId="0" xfId="2" applyNumberFormat="1" applyFill="1"/>
    <xf numFmtId="41" fontId="1" fillId="2" borderId="5" xfId="2" applyNumberFormat="1" applyFont="1" applyFill="1" applyBorder="1" applyAlignment="1"/>
    <xf numFmtId="9" fontId="1" fillId="2" borderId="0" xfId="2" applyNumberFormat="1" applyFill="1" applyBorder="1"/>
    <xf numFmtId="0" fontId="1" fillId="2" borderId="0" xfId="2" applyFill="1" applyBorder="1"/>
    <xf numFmtId="164" fontId="1" fillId="2" borderId="8" xfId="2" applyNumberFormat="1" applyFont="1" applyFill="1" applyBorder="1" applyAlignment="1"/>
    <xf numFmtId="42" fontId="1" fillId="2" borderId="8" xfId="2" applyNumberFormat="1" applyFont="1" applyFill="1" applyBorder="1" applyAlignment="1"/>
    <xf numFmtId="9" fontId="14" fillId="0" borderId="5" xfId="3" applyNumberFormat="1" applyFont="1" applyFill="1" applyBorder="1" applyAlignment="1"/>
    <xf numFmtId="0" fontId="1" fillId="0" borderId="0" xfId="2" applyFont="1" applyFill="1" applyBorder="1" applyAlignment="1">
      <alignment horizontal="left" wrapText="1"/>
    </xf>
    <xf numFmtId="0" fontId="1" fillId="0" borderId="0" xfId="2" applyFont="1" applyFill="1" applyBorder="1" applyAlignment="1">
      <alignment horizontal="left" wrapText="1"/>
    </xf>
  </cellXfs>
  <cellStyles count="4">
    <cellStyle name="Currency" xfId="1" builtinId="4"/>
    <cellStyle name="Normal" xfId="0" builtinId="0"/>
    <cellStyle name="Normal 3" xfId="2"/>
    <cellStyle name="Percent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styles" Target="styles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customXml" Target="../customXml/item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calcChain" Target="calcChain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customXml" Target="../customXml/item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87</xdr:row>
      <xdr:rowOff>11901</xdr:rowOff>
    </xdr:from>
    <xdr:to>
      <xdr:col>3</xdr:col>
      <xdr:colOff>44511</xdr:colOff>
      <xdr:row>91</xdr:row>
      <xdr:rowOff>2294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9" y="14832801"/>
          <a:ext cx="6142892" cy="6253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273844</xdr:colOff>
      <xdr:row>76</xdr:row>
      <xdr:rowOff>119063</xdr:rowOff>
    </xdr:from>
    <xdr:to>
      <xdr:col>3</xdr:col>
      <xdr:colOff>54040</xdr:colOff>
      <xdr:row>85</xdr:row>
      <xdr:rowOff>142685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844" y="13193713"/>
          <a:ext cx="6104796" cy="14523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214312</xdr:colOff>
      <xdr:row>52</xdr:row>
      <xdr:rowOff>71437</xdr:rowOff>
    </xdr:from>
    <xdr:to>
      <xdr:col>7</xdr:col>
      <xdr:colOff>522900</xdr:colOff>
      <xdr:row>75</xdr:row>
      <xdr:rowOff>85243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" y="9336087"/>
          <a:ext cx="10347938" cy="36650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85</xdr:row>
      <xdr:rowOff>11901</xdr:rowOff>
    </xdr:from>
    <xdr:to>
      <xdr:col>3</xdr:col>
      <xdr:colOff>44511</xdr:colOff>
      <xdr:row>89</xdr:row>
      <xdr:rowOff>2294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9" y="14604201"/>
          <a:ext cx="6142892" cy="6253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273844</xdr:colOff>
      <xdr:row>74</xdr:row>
      <xdr:rowOff>119063</xdr:rowOff>
    </xdr:from>
    <xdr:to>
      <xdr:col>3</xdr:col>
      <xdr:colOff>54040</xdr:colOff>
      <xdr:row>83</xdr:row>
      <xdr:rowOff>142685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844" y="12965113"/>
          <a:ext cx="6104796" cy="14523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214312</xdr:colOff>
      <xdr:row>50</xdr:row>
      <xdr:rowOff>71437</xdr:rowOff>
    </xdr:from>
    <xdr:to>
      <xdr:col>7</xdr:col>
      <xdr:colOff>925067</xdr:colOff>
      <xdr:row>73</xdr:row>
      <xdr:rowOff>85243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" y="9107487"/>
          <a:ext cx="10350055" cy="36650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Low%20Income/2023/Sch.%20129%20Filing%20Effective%2010-1-23/Revenue%20Requirement/SUB%20Draft/SubstituteFull_230695-Advice-2023-34-PSE-WP-2023-SCH-129-Rev-Req-(08-31-202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99065\Desktop\Copy%20of%20SubstituteFull_230695-Advice-2023-34-PSE-WP-2023-SCH-129-Rev-Req-(08-31-2023)%20LNP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Low%20Income/2023/Sch.%20129%20Filing%20Effective%2010-1-23/Filed%208-31-23/Commission%20website%20UG-230695/230695-Advice-2023-34-PSE-WP-2023-SCH-129-Rev-Req-(08-31-2023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Electric%20Model%202017%20GRC%20(SETTLEMENT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comp_Analysis for TEP (2)"/>
      <sheetName val="Summary of Difference"/>
      <sheetName val="Support--&gt;"/>
      <sheetName val="Orig. Rev. Req. 2023-2024"/>
      <sheetName val="UPDATED RR--&gt;"/>
      <sheetName val="Subs. Rev. Req. 2023-2024"/>
      <sheetName val="Summary of RR change"/>
      <sheetName val="Revenue Req 2022-2023"/>
      <sheetName val="2022-2023 Elec Rev Collected"/>
      <sheetName val="CACAP-2 Recovery Collected"/>
      <sheetName val="2022-2023 Gas Rev Collected"/>
      <sheetName val="F23 Electric - Load "/>
      <sheetName val="F23 Gas - Load"/>
      <sheetName val="2022 Elec&amp;Gas Forecast Revenue"/>
      <sheetName val="LIHEAP Credit"/>
      <sheetName val="SQI Penalty"/>
      <sheetName val="BDJ-18 2022 GRC Compl Filing"/>
      <sheetName val="E Conversion Factor"/>
      <sheetName val="G Conversion Factor"/>
      <sheetName val="2022 E Rates"/>
      <sheetName val="2022 G Rates"/>
      <sheetName val="Gas Sch 142 05-2023"/>
      <sheetName val="Elec Sch 142 05-2023"/>
      <sheetName val="2021-2022 Elec Rev Collected"/>
      <sheetName val="2021-2022 Gas Rev Collected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F8">
            <v>0</v>
          </cell>
        </row>
        <row r="10">
          <cell r="A10" t="str">
            <v>Increase (Decrease) in Volume True-Up</v>
          </cell>
        </row>
        <row r="13">
          <cell r="A13" t="str">
            <v>Increase pursuant to GRC Final Order 24/10 UE-220066 &amp; UG-220067</v>
          </cell>
        </row>
        <row r="14">
          <cell r="A14" t="str">
            <v xml:space="preserve">(Decrease) for ending the recovery of COVID-19 bill payment assistance program </v>
          </cell>
        </row>
        <row r="15">
          <cell r="A15" t="str">
            <v xml:space="preserve">Reduction for 2022 SQI Penalty </v>
          </cell>
        </row>
      </sheetData>
      <sheetData sheetId="7">
        <row r="11">
          <cell r="F11">
            <v>26036010.77454726</v>
          </cell>
          <cell r="G11">
            <v>2804272.0509128161</v>
          </cell>
          <cell r="H11">
            <v>28840282.825460076</v>
          </cell>
        </row>
        <row r="27">
          <cell r="F27">
            <v>52113987.837747663</v>
          </cell>
          <cell r="G27">
            <v>2734924.4286949211</v>
          </cell>
        </row>
        <row r="50">
          <cell r="F50">
            <v>-1930999.3851297796</v>
          </cell>
          <cell r="G50">
            <v>-159643.1417871397</v>
          </cell>
        </row>
      </sheetData>
      <sheetData sheetId="8"/>
      <sheetData sheetId="9"/>
      <sheetData sheetId="10"/>
      <sheetData sheetId="11"/>
      <sheetData sheetId="12"/>
      <sheetData sheetId="13">
        <row r="21">
          <cell r="H21">
            <v>-110275.85080280798</v>
          </cell>
        </row>
        <row r="40">
          <cell r="H40">
            <v>486441.44944413751</v>
          </cell>
        </row>
      </sheetData>
      <sheetData sheetId="14">
        <row r="1">
          <cell r="A1">
            <v>839065.34</v>
          </cell>
        </row>
      </sheetData>
      <sheetData sheetId="15">
        <row r="1">
          <cell r="A1">
            <v>742500</v>
          </cell>
        </row>
      </sheetData>
      <sheetData sheetId="16">
        <row r="11">
          <cell r="I11">
            <v>0.24722037912488903</v>
          </cell>
        </row>
        <row r="18">
          <cell r="I18">
            <v>0.12929407606173551</v>
          </cell>
        </row>
      </sheetData>
      <sheetData sheetId="17">
        <row r="14">
          <cell r="E14">
            <v>7.1970000000000003E-3</v>
          </cell>
        </row>
        <row r="15">
          <cell r="E15">
            <v>4.0000000000000001E-3</v>
          </cell>
        </row>
        <row r="16">
          <cell r="E16">
            <v>3.8455000000000003E-2</v>
          </cell>
        </row>
      </sheetData>
      <sheetData sheetId="18">
        <row r="14">
          <cell r="E14">
            <v>4.1980000000000003E-3</v>
          </cell>
        </row>
        <row r="16">
          <cell r="E16">
            <v>3.8358000000000003E-2</v>
          </cell>
        </row>
      </sheetData>
      <sheetData sheetId="19"/>
      <sheetData sheetId="20"/>
      <sheetData sheetId="21">
        <row r="11">
          <cell r="U11">
            <v>-8.6592106436634824E-3</v>
          </cell>
        </row>
      </sheetData>
      <sheetData sheetId="22">
        <row r="8">
          <cell r="AE8">
            <v>-3.0675917108392977E-3</v>
          </cell>
        </row>
      </sheetData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Rcomp_Analysis for TEP (2)"/>
      <sheetName val="Summary of Difference"/>
      <sheetName val="Support--&gt;"/>
      <sheetName val="Orig. Rev. Req. 2023-2024"/>
      <sheetName val="UPDATED RR pages--&gt;"/>
      <sheetName val="Subs. Rev. Req. 2023-2024"/>
      <sheetName val="Summary of RR change"/>
      <sheetName val="Revenue Req 2022-2023"/>
      <sheetName val="2022-2023 Elec Rev Collected"/>
      <sheetName val="CACAP-2 Recovery Collected"/>
      <sheetName val="2022-2023 Gas Rev Collected"/>
      <sheetName val="F23 Electric - Load "/>
      <sheetName val="F23 Gas - Load"/>
      <sheetName val="2022 Elec&amp;Gas Forecast Revenue"/>
      <sheetName val="LIHEAP Credit"/>
      <sheetName val="SQI Penalty"/>
      <sheetName val="BDJ-18 2022 GRC Compl Filing"/>
      <sheetName val="E Conversion Factor"/>
      <sheetName val="G Conversion Factor"/>
      <sheetName val="2022 E Rates"/>
      <sheetName val="2022 G Rates"/>
      <sheetName val="Gas Sch 142 05-2023"/>
      <sheetName val="Elec Sch 142 05-2023"/>
      <sheetName val="2021-2022 Elec Rev Collected"/>
      <sheetName val="2021-2022 Gas Rev Collec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0">
          <cell r="F40">
            <v>0</v>
          </cell>
          <cell r="G40">
            <v>0</v>
          </cell>
        </row>
        <row r="41">
          <cell r="F41">
            <v>-120749.42130283965</v>
          </cell>
          <cell r="G41">
            <v>3042.5311898027253</v>
          </cell>
        </row>
        <row r="42">
          <cell r="F42">
            <v>6791900.9494918874</v>
          </cell>
          <cell r="G42">
            <v>379902.49074807722</v>
          </cell>
        </row>
        <row r="43">
          <cell r="F43">
            <v>-989468.63818617666</v>
          </cell>
          <cell r="G43">
            <v>55634.120871490806</v>
          </cell>
        </row>
        <row r="44">
          <cell r="F44">
            <v>-665959.80382502568</v>
          </cell>
          <cell r="G44">
            <v>-116697.3750753631</v>
          </cell>
        </row>
        <row r="45">
          <cell r="F45">
            <v>137690.80163634545</v>
          </cell>
          <cell r="G45">
            <v>-33650.7733492771</v>
          </cell>
        </row>
        <row r="46">
          <cell r="F46">
            <v>-27050072.744391654</v>
          </cell>
        </row>
        <row r="47">
          <cell r="A47" t="str">
            <v>Reallocation of CAPS from 90/10 to 85/15</v>
          </cell>
          <cell r="F47">
            <v>-2299349.4476370383</v>
          </cell>
          <cell r="G47">
            <v>2283209.255495545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Requirement 2023-2024"/>
      <sheetName val="Summary of RR change"/>
      <sheetName val="Revenue Req 2022-2023"/>
      <sheetName val="2022-2023 Elec Rev Collected"/>
      <sheetName val="CACAP-2 Recovery Collected"/>
      <sheetName val="2022-2023 Gas Rev Collected"/>
      <sheetName val="F23 Electric - Load "/>
      <sheetName val="F23 Gas - Load"/>
      <sheetName val="2022 Elec&amp;Gas Forecast Revenue"/>
      <sheetName val="LIHEAP Credit"/>
      <sheetName val="SQI Penalty"/>
      <sheetName val="BDJ-18 2022 GRC Compl Filing"/>
      <sheetName val="E Conversion Factor"/>
      <sheetName val="G Conversion Factor"/>
      <sheetName val="2022 E Rates"/>
      <sheetName val="2022 G Rates"/>
      <sheetName val="Gas Sch 142 05-2023"/>
      <sheetName val="Elec Sch 142 05-2023"/>
      <sheetName val="2021-2022 Elec Rev Collected"/>
      <sheetName val="2021-2022 Gas Rev Collected"/>
    </sheetNames>
    <sheetDataSet>
      <sheetData sheetId="0"/>
      <sheetData sheetId="1">
        <row r="8">
          <cell r="F8">
            <v>-1605819.8385786933</v>
          </cell>
          <cell r="G8">
            <v>1594126.4436094493</v>
          </cell>
        </row>
        <row r="10">
          <cell r="A10" t="str">
            <v>Increase (Decrease) in Volume True-Up</v>
          </cell>
          <cell r="F10">
            <v>-989502.95353390439</v>
          </cell>
          <cell r="G10">
            <v>55621.346825147855</v>
          </cell>
        </row>
        <row r="11">
          <cell r="F11">
            <v>-120753.60896298372</v>
          </cell>
          <cell r="G11">
            <v>3041.832599912032</v>
          </cell>
        </row>
        <row r="12">
          <cell r="F12">
            <v>137695.57683341057</v>
          </cell>
          <cell r="G12">
            <v>-33643.046858204594</v>
          </cell>
        </row>
        <row r="13">
          <cell r="A13" t="str">
            <v>Increase pursuant to GRC Final Order 24/10 UE-220066 &amp; UG-220067</v>
          </cell>
          <cell r="F13">
            <v>6395145.1072664727</v>
          </cell>
          <cell r="G13">
            <v>585926.36770044034</v>
          </cell>
        </row>
        <row r="14">
          <cell r="A14" t="str">
            <v xml:space="preserve">(Decrease) for ending the recovery of COVID-19 bill payment assistance program </v>
          </cell>
          <cell r="F14">
            <v>-27051010.85664349</v>
          </cell>
        </row>
        <row r="15">
          <cell r="A15" t="str">
            <v xml:space="preserve">Reduction for 2022 SQI Penalty </v>
          </cell>
          <cell r="F15">
            <v>-665982.8996982642</v>
          </cell>
          <cell r="G15">
            <v>-116670.5804095364</v>
          </cell>
        </row>
      </sheetData>
      <sheetData sheetId="2">
        <row r="11">
          <cell r="H11">
            <v>28840282.825460076</v>
          </cell>
        </row>
        <row r="27">
          <cell r="F27">
            <v>52113987.837747663</v>
          </cell>
          <cell r="G27">
            <v>2734924.4286949211</v>
          </cell>
        </row>
        <row r="50">
          <cell r="F50">
            <v>-1930999.3851297796</v>
          </cell>
          <cell r="G50">
            <v>-159643.1417871397</v>
          </cell>
        </row>
      </sheetData>
      <sheetData sheetId="3"/>
      <sheetData sheetId="4"/>
      <sheetData sheetId="5"/>
      <sheetData sheetId="6"/>
      <sheetData sheetId="7"/>
      <sheetData sheetId="8">
        <row r="21">
          <cell r="H21">
            <v>-110275.85080280798</v>
          </cell>
        </row>
        <row r="40">
          <cell r="H40">
            <v>486441.44944413751</v>
          </cell>
        </row>
      </sheetData>
      <sheetData sheetId="9">
        <row r="1">
          <cell r="A1">
            <v>839065.34</v>
          </cell>
        </row>
      </sheetData>
      <sheetData sheetId="10">
        <row r="1">
          <cell r="A1">
            <v>742500</v>
          </cell>
        </row>
      </sheetData>
      <sheetData sheetId="11">
        <row r="11">
          <cell r="I11">
            <v>0.24722037912488903</v>
          </cell>
        </row>
        <row r="18">
          <cell r="I18">
            <v>0.12929407606173551</v>
          </cell>
        </row>
      </sheetData>
      <sheetData sheetId="12">
        <row r="14">
          <cell r="E14">
            <v>7.1970000000000003E-3</v>
          </cell>
        </row>
        <row r="15">
          <cell r="E15">
            <v>4.0000000000000001E-3</v>
          </cell>
        </row>
        <row r="16">
          <cell r="E16">
            <v>3.8455000000000003E-2</v>
          </cell>
        </row>
      </sheetData>
      <sheetData sheetId="13">
        <row r="14">
          <cell r="E14">
            <v>4.1980000000000003E-3</v>
          </cell>
        </row>
        <row r="16">
          <cell r="E16">
            <v>3.8358000000000003E-2</v>
          </cell>
        </row>
      </sheetData>
      <sheetData sheetId="14"/>
      <sheetData sheetId="15"/>
      <sheetData sheetId="16">
        <row r="11">
          <cell r="U11">
            <v>-8.6592106436634824E-3</v>
          </cell>
        </row>
      </sheetData>
      <sheetData sheetId="17">
        <row r="8">
          <cell r="AE8">
            <v>-3.0675917108392977E-3</v>
          </cell>
        </row>
      </sheetData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U89"/>
  <sheetViews>
    <sheetView tabSelected="1" zoomScaleNormal="100" workbookViewId="0">
      <pane xSplit="5" ySplit="7" topLeftCell="F8" activePane="bottomRight" state="frozen"/>
      <selection activeCell="C35" sqref="C35"/>
      <selection pane="topRight" activeCell="C35" sqref="C35"/>
      <selection pane="bottomLeft" activeCell="C35" sqref="C35"/>
      <selection pane="bottomRight" activeCell="H14" sqref="H14"/>
    </sheetView>
  </sheetViews>
  <sheetFormatPr defaultColWidth="8.81640625" defaultRowHeight="12.5" x14ac:dyDescent="0.25"/>
  <cols>
    <col min="1" max="1" width="8.54296875" style="3" customWidth="1"/>
    <col min="2" max="2" width="43.1796875" style="3" customWidth="1"/>
    <col min="3" max="3" width="38.81640625" style="3" customWidth="1"/>
    <col min="4" max="5" width="10.453125" style="3" customWidth="1"/>
    <col min="6" max="6" width="17.08984375" style="23" bestFit="1" customWidth="1"/>
    <col min="7" max="7" width="15.08984375" style="23" bestFit="1" customWidth="1"/>
    <col min="8" max="8" width="16.81640625" style="23" bestFit="1" customWidth="1"/>
    <col min="9" max="9" width="11.81640625" style="3" bestFit="1" customWidth="1"/>
    <col min="10" max="10" width="17.453125" style="23" customWidth="1"/>
    <col min="11" max="21" width="8.81640625" style="23"/>
    <col min="22" max="16384" width="8.81640625" style="3"/>
  </cols>
  <sheetData>
    <row r="1" spans="1:21" ht="18" x14ac:dyDescent="0.4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21" ht="18" x14ac:dyDescent="0.4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21" ht="18" x14ac:dyDescent="0.4">
      <c r="A3" s="1" t="s">
        <v>19</v>
      </c>
      <c r="B3" s="4"/>
      <c r="C3" s="4"/>
      <c r="D3" s="4"/>
      <c r="E3" s="4"/>
      <c r="F3" s="4"/>
      <c r="G3" s="4"/>
      <c r="H3" s="4"/>
      <c r="I3" s="4"/>
    </row>
    <row r="4" spans="1:21" ht="18" x14ac:dyDescent="0.4">
      <c r="A4" s="1" t="s">
        <v>3</v>
      </c>
      <c r="B4" s="4"/>
      <c r="C4" s="4"/>
      <c r="D4" s="4"/>
      <c r="E4" s="4"/>
      <c r="F4" s="4"/>
      <c r="G4" s="4"/>
      <c r="H4" s="4"/>
      <c r="I4" s="4"/>
    </row>
    <row r="5" spans="1:21" ht="18" x14ac:dyDescent="0.4">
      <c r="A5" s="1" t="s">
        <v>49</v>
      </c>
      <c r="B5" s="4"/>
      <c r="C5" s="4"/>
      <c r="D5" s="4"/>
      <c r="E5" s="4"/>
      <c r="F5" s="4"/>
      <c r="G5" s="4"/>
      <c r="H5" s="4"/>
      <c r="I5" s="4"/>
    </row>
    <row r="6" spans="1:21" s="40" customFormat="1" ht="17.25" customHeight="1" x14ac:dyDescent="0.35">
      <c r="A6" s="39"/>
      <c r="C6" s="41"/>
      <c r="D6" s="42"/>
      <c r="E6" s="43"/>
      <c r="F6" s="44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</row>
    <row r="7" spans="1:21" ht="39.75" customHeight="1" thickBot="1" x14ac:dyDescent="0.35">
      <c r="A7" s="8" t="s">
        <v>6</v>
      </c>
      <c r="B7" s="9"/>
      <c r="C7" s="10"/>
      <c r="D7" s="11" t="s">
        <v>7</v>
      </c>
      <c r="E7" s="12" t="s">
        <v>8</v>
      </c>
      <c r="F7" s="46" t="s">
        <v>9</v>
      </c>
      <c r="G7" s="46" t="s">
        <v>10</v>
      </c>
      <c r="H7" s="46" t="s">
        <v>11</v>
      </c>
      <c r="I7" s="27" t="s">
        <v>16</v>
      </c>
    </row>
    <row r="8" spans="1:21" x14ac:dyDescent="0.25">
      <c r="A8" s="14" t="s">
        <v>20</v>
      </c>
      <c r="B8" s="47" t="s">
        <v>21</v>
      </c>
      <c r="C8" s="16" t="s">
        <v>22</v>
      </c>
      <c r="D8" s="16" t="s">
        <v>23</v>
      </c>
      <c r="E8" s="48" t="s">
        <v>24</v>
      </c>
      <c r="F8" s="49" t="s">
        <v>25</v>
      </c>
      <c r="G8" s="49" t="s">
        <v>26</v>
      </c>
      <c r="H8" s="49" t="s">
        <v>27</v>
      </c>
      <c r="I8" s="49" t="s">
        <v>28</v>
      </c>
    </row>
    <row r="9" spans="1:21" x14ac:dyDescent="0.25">
      <c r="A9" s="14"/>
      <c r="B9" s="47"/>
      <c r="C9" s="16"/>
      <c r="D9" s="16"/>
      <c r="E9" s="48"/>
      <c r="F9" s="29"/>
      <c r="G9" s="29"/>
      <c r="H9" s="29"/>
      <c r="I9" s="29"/>
    </row>
    <row r="10" spans="1:21" x14ac:dyDescent="0.25">
      <c r="A10" s="14">
        <f>A9+1</f>
        <v>1</v>
      </c>
      <c r="B10" s="105" t="s">
        <v>12</v>
      </c>
      <c r="C10" s="106"/>
      <c r="D10" s="7"/>
      <c r="E10" s="7"/>
      <c r="F10" s="107">
        <f>'[109]Revenue Req 2022-2023'!F11</f>
        <v>26036010.77454726</v>
      </c>
      <c r="G10" s="107">
        <f>'[109]Revenue Req 2022-2023'!G11</f>
        <v>2804272.0509128161</v>
      </c>
      <c r="H10" s="107">
        <f>'[109]Revenue Req 2022-2023'!H11</f>
        <v>28840282.825460076</v>
      </c>
      <c r="I10" s="51"/>
    </row>
    <row r="11" spans="1:21" x14ac:dyDescent="0.25">
      <c r="A11" s="14">
        <f t="shared" ref="A11:A34" si="0">A10+1</f>
        <v>2</v>
      </c>
      <c r="B11" s="105" t="s">
        <v>14</v>
      </c>
      <c r="C11" s="106"/>
      <c r="D11" s="108">
        <f>'[109]BDJ-18 2022 GRC Compl Filing'!I11</f>
        <v>0.24722037912488903</v>
      </c>
      <c r="E11" s="109">
        <f>'[109]BDJ-18 2022 GRC Compl Filing'!I18</f>
        <v>0.12929407606173551</v>
      </c>
      <c r="F11" s="110">
        <f>F10*D11</f>
        <v>6436632.4545832695</v>
      </c>
      <c r="G11" s="110">
        <f>G10*E11</f>
        <v>362575.7638485207</v>
      </c>
      <c r="H11" s="110">
        <f>SUM(F11:G11)</f>
        <v>6799208.2184317904</v>
      </c>
      <c r="I11" s="31" t="s">
        <v>17</v>
      </c>
    </row>
    <row r="12" spans="1:21" x14ac:dyDescent="0.25">
      <c r="A12" s="14">
        <f t="shared" si="0"/>
        <v>3</v>
      </c>
      <c r="B12" s="105" t="s">
        <v>13</v>
      </c>
      <c r="C12" s="106"/>
      <c r="D12" s="108">
        <f>'[109]Elec Sch 142 05-2023'!AE8</f>
        <v>-3.0675917108392977E-3</v>
      </c>
      <c r="E12" s="109">
        <f>'[109]Gas Sch 142 05-2023'!U11</f>
        <v>-8.6592106436634824E-3</v>
      </c>
      <c r="F12" s="111">
        <f>IF(D12&lt;0,0,D12)*F10</f>
        <v>0</v>
      </c>
      <c r="G12" s="111">
        <f>IF(E12&lt;0,0,E12)*G10</f>
        <v>0</v>
      </c>
      <c r="H12" s="111">
        <f>SUM(F12:G12)</f>
        <v>0</v>
      </c>
      <c r="I12" s="53"/>
    </row>
    <row r="13" spans="1:21" x14ac:dyDescent="0.25">
      <c r="A13" s="14">
        <f t="shared" si="0"/>
        <v>4</v>
      </c>
      <c r="B13" s="105" t="s">
        <v>50</v>
      </c>
      <c r="C13" s="106"/>
      <c r="D13" s="112">
        <v>0.85</v>
      </c>
      <c r="E13" s="112">
        <v>0.15</v>
      </c>
      <c r="F13" s="111">
        <f>F14-SUM(F10:F12)</f>
        <v>-2179075.8418224417</v>
      </c>
      <c r="G13" s="111">
        <f>G14-SUM(G10:G12)</f>
        <v>2179075.8418224435</v>
      </c>
      <c r="H13" s="111">
        <f>SUM(F13:G13)</f>
        <v>0</v>
      </c>
      <c r="I13" s="53"/>
    </row>
    <row r="14" spans="1:21" s="23" customFormat="1" x14ac:dyDescent="0.25">
      <c r="A14" s="14">
        <f t="shared" si="0"/>
        <v>5</v>
      </c>
      <c r="B14" s="105" t="s">
        <v>15</v>
      </c>
      <c r="C14" s="113"/>
      <c r="D14" s="7"/>
      <c r="E14" s="7"/>
      <c r="F14" s="114">
        <f>H14*D13</f>
        <v>30293567.387308087</v>
      </c>
      <c r="G14" s="114">
        <f>H14*E13</f>
        <v>5345923.6565837804</v>
      </c>
      <c r="H14" s="115">
        <f>SUM(H10:H12)</f>
        <v>35639491.043891869</v>
      </c>
      <c r="I14" s="55"/>
      <c r="J14" s="102"/>
    </row>
    <row r="15" spans="1:21" ht="13.5" customHeight="1" x14ac:dyDescent="0.25">
      <c r="A15" s="14">
        <f t="shared" si="0"/>
        <v>6</v>
      </c>
      <c r="B15" s="15"/>
      <c r="C15" s="22"/>
      <c r="D15" s="58"/>
      <c r="E15" s="59"/>
      <c r="F15" s="116">
        <f>F14/H14</f>
        <v>0.85</v>
      </c>
      <c r="G15" s="116">
        <f>G14/H14</f>
        <v>0.15</v>
      </c>
      <c r="H15" s="61"/>
      <c r="I15" s="55"/>
    </row>
    <row r="16" spans="1:21" x14ac:dyDescent="0.25">
      <c r="A16" s="14">
        <f t="shared" si="0"/>
        <v>7</v>
      </c>
      <c r="B16" s="15" t="s">
        <v>29</v>
      </c>
      <c r="C16" s="22"/>
      <c r="D16" s="58"/>
      <c r="E16" s="59"/>
      <c r="F16" s="62">
        <f>-'[109]2022 Elec&amp;Gas Forecast Revenue'!H40</f>
        <v>-486441.44944413751</v>
      </c>
      <c r="G16" s="62">
        <f>-'[109]2022 Elec&amp;Gas Forecast Revenue'!H21</f>
        <v>110275.85080280798</v>
      </c>
      <c r="H16" s="52">
        <f>SUM(F16:G16)</f>
        <v>-376165.59864132956</v>
      </c>
      <c r="I16" s="55"/>
    </row>
    <row r="17" spans="1:17" s="23" customFormat="1" x14ac:dyDescent="0.25">
      <c r="A17" s="14">
        <f t="shared" si="0"/>
        <v>8</v>
      </c>
      <c r="B17" s="63" t="s">
        <v>30</v>
      </c>
      <c r="C17" s="22"/>
      <c r="D17" s="22"/>
      <c r="E17" s="64"/>
      <c r="F17" s="52">
        <f>'[109]Revenue Req 2022-2023'!F50</f>
        <v>-1930999.3851297796</v>
      </c>
      <c r="G17" s="52">
        <f>'[109]Revenue Req 2022-2023'!G50</f>
        <v>-159643.1417871397</v>
      </c>
      <c r="H17" s="52">
        <f>SUM(F17:G17)</f>
        <v>-2090642.5269169193</v>
      </c>
      <c r="I17" s="55"/>
    </row>
    <row r="18" spans="1:17" x14ac:dyDescent="0.25">
      <c r="A18" s="14">
        <f t="shared" si="0"/>
        <v>9</v>
      </c>
      <c r="B18" s="15" t="s">
        <v>31</v>
      </c>
      <c r="C18" s="16"/>
      <c r="D18" s="33">
        <v>0.85</v>
      </c>
      <c r="E18" s="33">
        <v>0.15</v>
      </c>
      <c r="F18" s="50">
        <f>H18*D18</f>
        <v>-631125</v>
      </c>
      <c r="G18" s="50">
        <f>H18*E18</f>
        <v>-111375</v>
      </c>
      <c r="H18" s="50">
        <f>-'[109]SQI Penalty'!A1</f>
        <v>-742500</v>
      </c>
      <c r="I18" s="48"/>
    </row>
    <row r="19" spans="1:17" s="23" customFormat="1" x14ac:dyDescent="0.25">
      <c r="A19" s="14">
        <f t="shared" si="0"/>
        <v>10</v>
      </c>
      <c r="B19" s="65" t="s">
        <v>32</v>
      </c>
      <c r="C19" s="22"/>
      <c r="D19" s="33">
        <v>0.85</v>
      </c>
      <c r="E19" s="33">
        <v>0.15</v>
      </c>
      <c r="F19" s="66">
        <f>H19*D19</f>
        <v>-713205.53899999999</v>
      </c>
      <c r="G19" s="66">
        <f>H19*E19</f>
        <v>-125859.80099999999</v>
      </c>
      <c r="H19" s="67">
        <f>-'[109]LIHEAP Credit'!A1</f>
        <v>-839065.34</v>
      </c>
      <c r="I19" s="55"/>
    </row>
    <row r="20" spans="1:17" s="23" customFormat="1" ht="14.15" customHeight="1" x14ac:dyDescent="0.25">
      <c r="A20" s="14">
        <f t="shared" si="0"/>
        <v>11</v>
      </c>
      <c r="B20" s="15"/>
      <c r="C20" s="22"/>
      <c r="D20" s="33"/>
      <c r="E20" s="68"/>
      <c r="F20" s="52"/>
      <c r="G20" s="52"/>
      <c r="H20" s="52"/>
      <c r="I20" s="55"/>
    </row>
    <row r="21" spans="1:17" s="23" customFormat="1" ht="14.15" customHeight="1" x14ac:dyDescent="0.25">
      <c r="A21" s="14">
        <f t="shared" si="0"/>
        <v>12</v>
      </c>
      <c r="B21" s="63" t="s">
        <v>33</v>
      </c>
      <c r="C21" s="22"/>
      <c r="F21" s="69">
        <f>SUM(F14:F20)-F15</f>
        <v>26531796.013734169</v>
      </c>
      <c r="G21" s="69">
        <f>SUM(G14:G20)-G15</f>
        <v>5059321.5645994488</v>
      </c>
      <c r="H21" s="69">
        <f>SUM(H14:H20)-H15</f>
        <v>31591117.57833362</v>
      </c>
      <c r="I21" s="55"/>
    </row>
    <row r="22" spans="1:17" s="23" customFormat="1" ht="14.15" customHeight="1" x14ac:dyDescent="0.25">
      <c r="A22" s="14">
        <f t="shared" si="0"/>
        <v>13</v>
      </c>
      <c r="B22" s="65"/>
      <c r="C22" s="22"/>
      <c r="D22" s="22"/>
      <c r="E22" s="70"/>
      <c r="F22" s="71"/>
      <c r="G22" s="71"/>
      <c r="H22" s="71"/>
      <c r="I22" s="55"/>
    </row>
    <row r="23" spans="1:17" s="23" customFormat="1" ht="14.15" customHeight="1" x14ac:dyDescent="0.25">
      <c r="A23" s="14">
        <f t="shared" si="0"/>
        <v>14</v>
      </c>
      <c r="B23" s="72" t="s">
        <v>34</v>
      </c>
      <c r="C23" s="22"/>
      <c r="D23" s="22"/>
      <c r="E23" s="70"/>
      <c r="F23" s="71"/>
      <c r="G23" s="71"/>
      <c r="H23" s="71"/>
      <c r="I23" s="55"/>
    </row>
    <row r="24" spans="1:17" s="23" customFormat="1" ht="14.15" customHeight="1" x14ac:dyDescent="0.25">
      <c r="A24" s="14">
        <f t="shared" si="0"/>
        <v>15</v>
      </c>
      <c r="B24" s="65" t="s">
        <v>35</v>
      </c>
      <c r="C24" s="22"/>
      <c r="D24" s="22"/>
      <c r="E24" s="70"/>
      <c r="F24" s="73">
        <f>'[109]E Conversion Factor'!E14</f>
        <v>7.1970000000000003E-3</v>
      </c>
      <c r="G24" s="73">
        <f>'[109]G Conversion Factor'!E14</f>
        <v>4.1980000000000003E-3</v>
      </c>
      <c r="H24" s="71"/>
      <c r="I24" s="70"/>
      <c r="M24" s="56"/>
    </row>
    <row r="25" spans="1:17" s="23" customFormat="1" ht="14.15" customHeight="1" x14ac:dyDescent="0.25">
      <c r="A25" s="14">
        <f t="shared" si="0"/>
        <v>16</v>
      </c>
      <c r="B25" s="65" t="s">
        <v>36</v>
      </c>
      <c r="C25" s="22"/>
      <c r="D25" s="22"/>
      <c r="E25" s="70"/>
      <c r="F25" s="73">
        <f>'[109]E Conversion Factor'!E15</f>
        <v>4.0000000000000001E-3</v>
      </c>
      <c r="G25" s="73">
        <v>4.0000000000000001E-3</v>
      </c>
      <c r="H25" s="71"/>
      <c r="I25" s="70"/>
    </row>
    <row r="26" spans="1:17" s="23" customFormat="1" ht="14.15" customHeight="1" x14ac:dyDescent="0.25">
      <c r="A26" s="14">
        <f t="shared" si="0"/>
        <v>17</v>
      </c>
      <c r="B26" s="65" t="s">
        <v>37</v>
      </c>
      <c r="C26" s="22"/>
      <c r="D26" s="22"/>
      <c r="E26" s="70"/>
      <c r="F26" s="73">
        <f>'[109]E Conversion Factor'!E16</f>
        <v>3.8455000000000003E-2</v>
      </c>
      <c r="G26" s="73">
        <f>'[109]G Conversion Factor'!E16</f>
        <v>3.8358000000000003E-2</v>
      </c>
      <c r="H26" s="71"/>
      <c r="I26" s="70"/>
    </row>
    <row r="27" spans="1:17" s="23" customFormat="1" ht="14.15" customHeight="1" x14ac:dyDescent="0.25">
      <c r="A27" s="14">
        <f t="shared" si="0"/>
        <v>18</v>
      </c>
      <c r="B27" s="65"/>
      <c r="C27" s="22"/>
      <c r="D27" s="22"/>
      <c r="E27" s="70"/>
      <c r="F27" s="74"/>
      <c r="G27" s="74"/>
      <c r="H27" s="71"/>
      <c r="I27" s="70"/>
    </row>
    <row r="28" spans="1:17" s="23" customFormat="1" ht="14.15" customHeight="1" x14ac:dyDescent="0.25">
      <c r="A28" s="14">
        <f t="shared" si="0"/>
        <v>19</v>
      </c>
      <c r="B28" s="63" t="s">
        <v>38</v>
      </c>
      <c r="C28" s="22"/>
      <c r="D28" s="22"/>
      <c r="E28" s="70"/>
      <c r="F28" s="75">
        <f>1-SUM(F24:F26)</f>
        <v>0.95034799999999997</v>
      </c>
      <c r="G28" s="75">
        <f>1-SUM(G24:G26)</f>
        <v>0.95344399999999996</v>
      </c>
      <c r="H28" s="76"/>
      <c r="I28" s="70"/>
    </row>
    <row r="29" spans="1:17" s="23" customFormat="1" ht="14.15" customHeight="1" x14ac:dyDescent="0.25">
      <c r="A29" s="14">
        <f t="shared" si="0"/>
        <v>20</v>
      </c>
      <c r="B29" s="65"/>
      <c r="C29" s="22"/>
      <c r="D29" s="22"/>
      <c r="E29" s="70"/>
      <c r="F29" s="71"/>
      <c r="G29" s="71"/>
      <c r="H29" s="71"/>
      <c r="I29" s="70"/>
    </row>
    <row r="30" spans="1:17" s="23" customFormat="1" ht="14.15" customHeight="1" x14ac:dyDescent="0.25">
      <c r="A30" s="14">
        <f t="shared" si="0"/>
        <v>21</v>
      </c>
      <c r="B30" s="63" t="s">
        <v>39</v>
      </c>
      <c r="C30" s="22"/>
      <c r="D30" s="22"/>
      <c r="E30" s="70"/>
      <c r="F30" s="69">
        <f>F21/F28</f>
        <v>27917979.53353316</v>
      </c>
      <c r="G30" s="69">
        <f>G21/G28</f>
        <v>5306364.6785751963</v>
      </c>
      <c r="H30" s="69">
        <f>SUM(F30:G30)</f>
        <v>33224344.212108355</v>
      </c>
      <c r="I30" s="70"/>
    </row>
    <row r="31" spans="1:17" s="23" customFormat="1" ht="14.15" customHeight="1" x14ac:dyDescent="0.25">
      <c r="A31" s="14">
        <f t="shared" si="0"/>
        <v>22</v>
      </c>
      <c r="B31" s="65"/>
      <c r="C31" s="22"/>
      <c r="D31" s="22"/>
      <c r="E31" s="70"/>
      <c r="F31" s="77"/>
      <c r="G31" s="77"/>
      <c r="H31" s="77"/>
      <c r="I31" s="70"/>
      <c r="Q31" s="57"/>
    </row>
    <row r="32" spans="1:17" s="23" customFormat="1" x14ac:dyDescent="0.25">
      <c r="A32" s="14">
        <f t="shared" si="0"/>
        <v>23</v>
      </c>
      <c r="B32" s="63" t="s">
        <v>40</v>
      </c>
      <c r="C32" s="22"/>
      <c r="D32" s="22"/>
      <c r="E32" s="22"/>
      <c r="F32" s="78">
        <f>'[109]Revenue Req 2022-2023'!F27</f>
        <v>52113987.837747663</v>
      </c>
      <c r="G32" s="78">
        <f>'[109]Revenue Req 2022-2023'!G27</f>
        <v>2734924.4286949211</v>
      </c>
      <c r="H32" s="67">
        <f>SUM(F32:G32)</f>
        <v>54848912.266442582</v>
      </c>
      <c r="I32" s="70"/>
    </row>
    <row r="33" spans="1:9" s="23" customFormat="1" ht="13" x14ac:dyDescent="0.3">
      <c r="A33" s="14">
        <f t="shared" si="0"/>
        <v>24</v>
      </c>
      <c r="B33" s="79"/>
      <c r="C33" s="80"/>
      <c r="D33" s="80"/>
      <c r="E33" s="80"/>
      <c r="F33" s="81"/>
      <c r="G33" s="81"/>
      <c r="H33" s="81"/>
      <c r="I33" s="70"/>
    </row>
    <row r="34" spans="1:9" s="23" customFormat="1" ht="13.5" thickBot="1" x14ac:dyDescent="0.35">
      <c r="A34" s="14">
        <f t="shared" si="0"/>
        <v>25</v>
      </c>
      <c r="B34" s="82" t="s">
        <v>41</v>
      </c>
      <c r="C34" s="83"/>
      <c r="D34" s="83"/>
      <c r="E34" s="84"/>
      <c r="F34" s="85">
        <f>F30-F32</f>
        <v>-24196008.304214504</v>
      </c>
      <c r="G34" s="85">
        <f>G30-G32</f>
        <v>2571440.2498802752</v>
      </c>
      <c r="H34" s="85">
        <f>H30-H32</f>
        <v>-21624568.054334227</v>
      </c>
      <c r="I34" s="86"/>
    </row>
    <row r="35" spans="1:9" s="23" customFormat="1" ht="14.15" customHeight="1" thickTop="1" x14ac:dyDescent="0.25">
      <c r="B35" s="16"/>
      <c r="C35" s="22"/>
      <c r="D35" s="22"/>
      <c r="E35" s="22"/>
      <c r="F35" s="22"/>
      <c r="G35" s="22"/>
      <c r="H35" s="22"/>
    </row>
    <row r="36" spans="1:9" s="23" customFormat="1" ht="14.15" customHeight="1" x14ac:dyDescent="0.35">
      <c r="A36" s="89"/>
      <c r="B36" s="16"/>
      <c r="C36" s="22"/>
      <c r="D36" s="22"/>
      <c r="E36" s="22"/>
      <c r="F36" s="87"/>
      <c r="G36" s="87"/>
      <c r="H36" s="88"/>
    </row>
    <row r="37" spans="1:9" s="23" customFormat="1" ht="14.15" customHeight="1" x14ac:dyDescent="0.3">
      <c r="B37" s="16"/>
      <c r="C37" s="22"/>
      <c r="D37" s="22"/>
      <c r="E37" s="22"/>
      <c r="F37" s="87"/>
      <c r="G37" s="87"/>
      <c r="H37" s="88"/>
    </row>
    <row r="38" spans="1:9" s="23" customFormat="1" ht="14.15" customHeight="1" x14ac:dyDescent="0.3">
      <c r="A38" s="90" t="s">
        <v>42</v>
      </c>
      <c r="B38" s="16"/>
      <c r="C38" s="22"/>
      <c r="D38" s="22"/>
      <c r="E38" s="22"/>
      <c r="F38" s="87"/>
      <c r="G38" s="87"/>
      <c r="H38" s="88"/>
    </row>
    <row r="39" spans="1:9" s="23" customFormat="1" ht="14.15" customHeight="1" thickBot="1" x14ac:dyDescent="0.35">
      <c r="A39" s="93"/>
      <c r="C39" s="22"/>
      <c r="D39" s="22"/>
      <c r="E39" s="22"/>
      <c r="F39" s="91" t="s">
        <v>9</v>
      </c>
      <c r="G39" s="91" t="s">
        <v>10</v>
      </c>
      <c r="H39" s="92" t="s">
        <v>11</v>
      </c>
    </row>
    <row r="40" spans="1:9" s="23" customFormat="1" ht="14.15" customHeight="1" x14ac:dyDescent="0.25">
      <c r="A40" s="95" t="s">
        <v>43</v>
      </c>
      <c r="C40" s="22"/>
      <c r="D40" s="22"/>
      <c r="E40" s="22"/>
      <c r="F40" s="96">
        <f>'[110]Subs. Rev. Req. 2023-2024'!F40</f>
        <v>0</v>
      </c>
      <c r="G40" s="96">
        <f>'[110]Subs. Rev. Req. 2023-2024'!G40</f>
        <v>0</v>
      </c>
      <c r="H40" s="96">
        <f>SUM(F40:G40)</f>
        <v>0</v>
      </c>
    </row>
    <row r="41" spans="1:9" s="23" customFormat="1" ht="14.15" customHeight="1" x14ac:dyDescent="0.25">
      <c r="A41" s="15" t="s">
        <v>44</v>
      </c>
      <c r="C41" s="22"/>
      <c r="D41" s="22"/>
      <c r="E41" s="22"/>
      <c r="F41" s="96">
        <f>'[110]Subs. Rev. Req. 2023-2024'!F41</f>
        <v>-120749.42130283965</v>
      </c>
      <c r="G41" s="96">
        <f>'[110]Subs. Rev. Req. 2023-2024'!G41</f>
        <v>3042.5311898027253</v>
      </c>
      <c r="H41" s="96">
        <f>SUM(F41:G41)</f>
        <v>-117706.89011303692</v>
      </c>
    </row>
    <row r="42" spans="1:9" s="23" customFormat="1" ht="12.5" customHeight="1" x14ac:dyDescent="0.25">
      <c r="A42" s="93" t="str">
        <f>'[109]Summary of RR change'!A13</f>
        <v>Increase pursuant to GRC Final Order 24/10 UE-220066 &amp; UG-220067</v>
      </c>
      <c r="C42" s="22"/>
      <c r="D42" s="22"/>
      <c r="E42" s="22"/>
      <c r="F42" s="96">
        <f>'[110]Subs. Rev. Req. 2023-2024'!F42</f>
        <v>6791900.9494918874</v>
      </c>
      <c r="G42" s="96">
        <f>'[110]Subs. Rev. Req. 2023-2024'!G42</f>
        <v>379902.49074807722</v>
      </c>
      <c r="H42" s="97">
        <f>SUM(F42:G42)</f>
        <v>7171803.440239965</v>
      </c>
    </row>
    <row r="43" spans="1:9" s="23" customFormat="1" x14ac:dyDescent="0.25">
      <c r="A43" s="93" t="str">
        <f>'[109]Summary of RR change'!A10</f>
        <v>Increase (Decrease) in Volume True-Up</v>
      </c>
      <c r="B43" s="117"/>
      <c r="C43" s="117"/>
      <c r="D43" s="117"/>
      <c r="E43" s="117"/>
      <c r="F43" s="96">
        <f>'[110]Subs. Rev. Req. 2023-2024'!F43</f>
        <v>-989468.63818617666</v>
      </c>
      <c r="G43" s="96">
        <f>'[110]Subs. Rev. Req. 2023-2024'!G43</f>
        <v>55634.120871490806</v>
      </c>
      <c r="H43" s="97">
        <f t="shared" ref="H43:H47" si="1">SUM(F43:G43)</f>
        <v>-933834.51731468586</v>
      </c>
    </row>
    <row r="44" spans="1:9" s="23" customFormat="1" x14ac:dyDescent="0.25">
      <c r="A44" s="95" t="str">
        <f>'[109]Summary of RR change'!A15</f>
        <v xml:space="preserve">Reduction for 2022 SQI Penalty </v>
      </c>
      <c r="F44" s="96">
        <f>'[110]Subs. Rev. Req. 2023-2024'!F44</f>
        <v>-665959.80382502568</v>
      </c>
      <c r="G44" s="96">
        <f>'[110]Subs. Rev. Req. 2023-2024'!G44</f>
        <v>-116697.3750753631</v>
      </c>
      <c r="H44" s="97">
        <f t="shared" si="1"/>
        <v>-782657.17890038877</v>
      </c>
    </row>
    <row r="45" spans="1:9" s="23" customFormat="1" x14ac:dyDescent="0.25">
      <c r="A45" s="95" t="s">
        <v>45</v>
      </c>
      <c r="F45" s="96">
        <f>'[110]Subs. Rev. Req. 2023-2024'!F45</f>
        <v>137690.80163634545</v>
      </c>
      <c r="G45" s="96">
        <f>'[110]Subs. Rev. Req. 2023-2024'!G45</f>
        <v>-33650.7733492771</v>
      </c>
      <c r="H45" s="97">
        <f t="shared" si="1"/>
        <v>104040.02828706836</v>
      </c>
    </row>
    <row r="46" spans="1:9" s="23" customFormat="1" x14ac:dyDescent="0.25">
      <c r="A46" s="23" t="str">
        <f>'[109]Summary of RR change'!A14</f>
        <v xml:space="preserve">(Decrease) for ending the recovery of COVID-19 bill payment assistance program </v>
      </c>
      <c r="F46" s="96">
        <f>'[110]Subs. Rev. Req. 2023-2024'!F46</f>
        <v>-27050072.744391654</v>
      </c>
      <c r="G46" s="96">
        <f>'[110]Subs. Rev. Req. 2023-2024'!G46</f>
        <v>0</v>
      </c>
      <c r="H46" s="97">
        <f t="shared" si="1"/>
        <v>-27050072.744391654</v>
      </c>
    </row>
    <row r="47" spans="1:9" s="23" customFormat="1" x14ac:dyDescent="0.25">
      <c r="A47" s="23" t="str">
        <f>'[110]Subs. Rev. Req. 2023-2024'!$A$47</f>
        <v>Reallocation of CAPS from 90/10 to 85/15</v>
      </c>
      <c r="F47" s="96">
        <f>'[110]Subs. Rev. Req. 2023-2024'!F47</f>
        <v>-2299349.4476370383</v>
      </c>
      <c r="G47" s="96">
        <f>'[110]Subs. Rev. Req. 2023-2024'!G47</f>
        <v>2283209.255495545</v>
      </c>
      <c r="H47" s="97">
        <f t="shared" si="1"/>
        <v>-16140.192141493317</v>
      </c>
    </row>
    <row r="48" spans="1:9" s="23" customFormat="1" ht="13" x14ac:dyDescent="0.3">
      <c r="A48" s="98" t="s">
        <v>46</v>
      </c>
    </row>
    <row r="49" spans="1:9" s="23" customFormat="1" ht="13.5" thickBot="1" x14ac:dyDescent="0.35">
      <c r="A49" s="3"/>
      <c r="F49" s="99">
        <f>SUM(F40:F47)</f>
        <v>-24196008.3042145</v>
      </c>
      <c r="G49" s="99">
        <f>SUM(G40:G47)</f>
        <v>2571440.2498802757</v>
      </c>
      <c r="H49" s="99">
        <f>SUM(H40:H46)</f>
        <v>-21608427.862192731</v>
      </c>
    </row>
    <row r="50" spans="1:9" s="23" customFormat="1" ht="13" thickTop="1" x14ac:dyDescent="0.25"/>
    <row r="51" spans="1:9" s="23" customFormat="1" x14ac:dyDescent="0.25">
      <c r="A51" s="100" t="s">
        <v>47</v>
      </c>
    </row>
    <row r="52" spans="1:9" s="23" customFormat="1" x14ac:dyDescent="0.25">
      <c r="A52" s="100"/>
      <c r="F52" s="101"/>
      <c r="G52" s="101"/>
      <c r="I52" s="3"/>
    </row>
    <row r="53" spans="1:9" s="23" customFormat="1" x14ac:dyDescent="0.25">
      <c r="F53" s="101"/>
      <c r="G53" s="101"/>
      <c r="I53" s="3"/>
    </row>
    <row r="54" spans="1:9" s="23" customFormat="1" x14ac:dyDescent="0.25">
      <c r="C54" s="102"/>
      <c r="D54" s="102"/>
      <c r="I54" s="3"/>
    </row>
    <row r="55" spans="1:9" s="23" customFormat="1" x14ac:dyDescent="0.25">
      <c r="A55" s="3"/>
      <c r="I55" s="3"/>
    </row>
    <row r="56" spans="1:9" s="23" customFormat="1" x14ac:dyDescent="0.25">
      <c r="A56" s="3"/>
      <c r="B56" s="3"/>
      <c r="C56" s="103"/>
      <c r="D56" s="103"/>
      <c r="E56" s="3"/>
      <c r="I56" s="3"/>
    </row>
    <row r="57" spans="1:9" x14ac:dyDescent="0.25">
      <c r="C57" s="104"/>
      <c r="D57" s="104"/>
    </row>
    <row r="89" spans="5:5" x14ac:dyDescent="0.25">
      <c r="E89" s="3" t="s">
        <v>48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C35" sqref="C35"/>
    </sheetView>
  </sheetViews>
  <sheetFormatPr defaultColWidth="8.81640625" defaultRowHeight="12.5" x14ac:dyDescent="0.25"/>
  <cols>
    <col min="1" max="16384" width="8.81640625" style="3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7"/>
  <sheetViews>
    <sheetView zoomScaleNormal="100" workbookViewId="0">
      <selection activeCell="B16" sqref="B16"/>
    </sheetView>
  </sheetViews>
  <sheetFormatPr defaultColWidth="8.81640625" defaultRowHeight="12.5" x14ac:dyDescent="0.25"/>
  <cols>
    <col min="1" max="2" width="8.81640625" style="3"/>
    <col min="3" max="3" width="58.54296875" style="3" bestFit="1" customWidth="1"/>
    <col min="4" max="4" width="3.54296875" style="3" bestFit="1" customWidth="1"/>
    <col min="5" max="6" width="7" style="3" bestFit="1" customWidth="1"/>
    <col min="7" max="7" width="15.453125" style="3" bestFit="1" customWidth="1"/>
    <col min="8" max="8" width="13.81640625" style="3" bestFit="1" customWidth="1"/>
    <col min="9" max="9" width="15.453125" style="3" bestFit="1" customWidth="1"/>
    <col min="10" max="10" width="0" style="3" hidden="1" customWidth="1"/>
    <col min="11" max="16384" width="8.81640625" style="3"/>
  </cols>
  <sheetData>
    <row r="1" spans="1:10" ht="18" x14ac:dyDescent="0.4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10" ht="18" x14ac:dyDescent="0.4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10" ht="18" x14ac:dyDescent="0.4">
      <c r="A3" s="1" t="s">
        <v>2</v>
      </c>
      <c r="B3" s="4"/>
      <c r="C3" s="4"/>
      <c r="D3" s="4"/>
      <c r="E3" s="4"/>
      <c r="F3" s="4"/>
      <c r="G3" s="4"/>
      <c r="H3" s="4"/>
      <c r="I3" s="4"/>
    </row>
    <row r="4" spans="1:10" ht="18" x14ac:dyDescent="0.4">
      <c r="A4" s="1" t="s">
        <v>3</v>
      </c>
      <c r="B4" s="4"/>
      <c r="C4" s="4"/>
      <c r="D4" s="4"/>
      <c r="E4" s="4"/>
      <c r="F4" s="4"/>
      <c r="G4" s="4"/>
      <c r="H4" s="4"/>
      <c r="I4" s="4"/>
    </row>
    <row r="5" spans="1:10" ht="18" x14ac:dyDescent="0.4">
      <c r="A5" s="5" t="s">
        <v>4</v>
      </c>
      <c r="B5" s="6"/>
      <c r="C5" s="6"/>
      <c r="D5" s="6"/>
      <c r="E5" s="6"/>
      <c r="F5" s="6"/>
      <c r="G5" s="6"/>
      <c r="H5" s="6"/>
      <c r="I5" s="6"/>
    </row>
    <row r="8" spans="1:10" x14ac:dyDescent="0.25">
      <c r="B8" s="7" t="s">
        <v>5</v>
      </c>
      <c r="C8" s="7"/>
      <c r="D8" s="7"/>
      <c r="E8" s="7"/>
      <c r="F8" s="7"/>
      <c r="G8" s="7"/>
      <c r="H8" s="7"/>
      <c r="I8" s="7"/>
    </row>
    <row r="9" spans="1:10" ht="26.5" thickBot="1" x14ac:dyDescent="0.35">
      <c r="B9" s="8" t="s">
        <v>6</v>
      </c>
      <c r="C9" s="9"/>
      <c r="D9" s="10"/>
      <c r="E9" s="11" t="s">
        <v>7</v>
      </c>
      <c r="F9" s="12" t="s">
        <v>8</v>
      </c>
      <c r="G9" s="13" t="s">
        <v>9</v>
      </c>
      <c r="H9" s="13" t="s">
        <v>10</v>
      </c>
      <c r="I9" s="13" t="s">
        <v>11</v>
      </c>
    </row>
    <row r="10" spans="1:10" x14ac:dyDescent="0.25">
      <c r="B10" s="14">
        <v>1</v>
      </c>
      <c r="C10" s="15" t="s">
        <v>12</v>
      </c>
      <c r="D10" s="16"/>
      <c r="E10" s="17">
        <f>'Orig. Rev. Req. 2023-2024'!D9</f>
        <v>0.85</v>
      </c>
      <c r="F10" s="17">
        <f>'Orig. Rev. Req. 2023-2024'!E9</f>
        <v>0.15</v>
      </c>
      <c r="G10" s="18">
        <f>'Orig. Rev. Req. 2023-2024'!F9</f>
        <v>24514240.401641063</v>
      </c>
      <c r="H10" s="18">
        <f>'Orig. Rev. Req. 2023-2024'!G9</f>
        <v>4326042.4238190111</v>
      </c>
      <c r="I10" s="18">
        <f>'Orig. Rev. Req. 2023-2024'!H9</f>
        <v>28840282.825460076</v>
      </c>
    </row>
    <row r="11" spans="1:10" x14ac:dyDescent="0.25">
      <c r="B11" s="14">
        <v>2</v>
      </c>
      <c r="C11" s="15" t="s">
        <v>13</v>
      </c>
      <c r="D11" s="16"/>
      <c r="E11" s="19">
        <f>'Orig. Rev. Req. 2023-2024'!D10</f>
        <v>-3.0675917108392977E-3</v>
      </c>
      <c r="F11" s="20">
        <f>'Orig. Rev. Req. 2023-2024'!E10</f>
        <v>-8.6592106436634824E-3</v>
      </c>
      <c r="G11" s="21">
        <f>'Orig. Rev. Req. 2023-2024'!F10</f>
        <v>0</v>
      </c>
      <c r="H11" s="21">
        <f>'Orig. Rev. Req. 2023-2024'!G10</f>
        <v>0</v>
      </c>
      <c r="I11" s="21">
        <f>'Orig. Rev. Req. 2023-2024'!H10</f>
        <v>0</v>
      </c>
    </row>
    <row r="12" spans="1:10" x14ac:dyDescent="0.25">
      <c r="B12" s="14">
        <v>3</v>
      </c>
      <c r="C12" s="15" t="s">
        <v>14</v>
      </c>
      <c r="D12" s="16"/>
      <c r="E12" s="19">
        <f>'Orig. Rev. Req. 2023-2024'!D11</f>
        <v>0.24722037912488903</v>
      </c>
      <c r="F12" s="20">
        <f>'Orig. Rev. Req. 2023-2024'!E11</f>
        <v>0.12929407606173551</v>
      </c>
      <c r="G12" s="21">
        <f>'Orig. Rev. Req. 2023-2024'!F11</f>
        <v>6060419.8060523756</v>
      </c>
      <c r="H12" s="21">
        <f>'Orig. Rev. Req. 2023-2024'!G11</f>
        <v>559331.65819154982</v>
      </c>
      <c r="I12" s="21">
        <f>'Orig. Rev. Req. 2023-2024'!H11</f>
        <v>6619751.4642439252</v>
      </c>
    </row>
    <row r="13" spans="1:10" ht="13" x14ac:dyDescent="0.3">
      <c r="B13" s="14">
        <v>4</v>
      </c>
      <c r="C13" s="15" t="s">
        <v>15</v>
      </c>
      <c r="D13" s="22"/>
      <c r="E13" s="23"/>
      <c r="F13" s="24"/>
      <c r="G13" s="25">
        <f>'Orig. Rev. Req. 2023-2024'!F12</f>
        <v>30574660.207693439</v>
      </c>
      <c r="H13" s="25">
        <f>'Orig. Rev. Req. 2023-2024'!G12</f>
        <v>4885374.0820105607</v>
      </c>
      <c r="I13" s="25">
        <f>'Orig. Rev. Req. 2023-2024'!H12</f>
        <v>35460034.289704002</v>
      </c>
    </row>
    <row r="15" spans="1:10" x14ac:dyDescent="0.25">
      <c r="B15" s="26" t="s">
        <v>51</v>
      </c>
      <c r="C15" s="7"/>
      <c r="D15" s="7"/>
      <c r="E15" s="7"/>
      <c r="F15" s="7"/>
      <c r="G15" s="7"/>
      <c r="H15" s="7"/>
      <c r="I15" s="7"/>
    </row>
    <row r="16" spans="1:10" ht="26.5" thickBot="1" x14ac:dyDescent="0.35">
      <c r="B16" s="8" t="s">
        <v>6</v>
      </c>
      <c r="C16" s="9"/>
      <c r="D16" s="10"/>
      <c r="E16" s="11" t="s">
        <v>7</v>
      </c>
      <c r="F16" s="12" t="s">
        <v>8</v>
      </c>
      <c r="G16" s="13" t="s">
        <v>9</v>
      </c>
      <c r="H16" s="13" t="s">
        <v>10</v>
      </c>
      <c r="I16" s="13" t="s">
        <v>11</v>
      </c>
      <c r="J16" s="27" t="s">
        <v>16</v>
      </c>
    </row>
    <row r="17" spans="2:10" x14ac:dyDescent="0.25">
      <c r="B17" s="14">
        <v>1</v>
      </c>
      <c r="C17" s="15" t="s">
        <v>12</v>
      </c>
      <c r="D17" s="16"/>
      <c r="E17" s="23"/>
      <c r="F17" s="23"/>
      <c r="G17" s="28">
        <f>'Subs. Rev. Req. 2023-2024'!F10</f>
        <v>26036010.77454726</v>
      </c>
      <c r="H17" s="28">
        <f>'Subs. Rev. Req. 2023-2024'!G10</f>
        <v>2804272.0509128161</v>
      </c>
      <c r="I17" s="28">
        <f>'Subs. Rev. Req. 2023-2024'!H10</f>
        <v>28840282.825460076</v>
      </c>
      <c r="J17" s="29"/>
    </row>
    <row r="18" spans="2:10" x14ac:dyDescent="0.25">
      <c r="B18" s="14">
        <v>2</v>
      </c>
      <c r="C18" s="15" t="s">
        <v>14</v>
      </c>
      <c r="D18" s="16"/>
      <c r="E18" s="19">
        <f>'Subs. Rev. Req. 2023-2024'!D11</f>
        <v>0.24722037912488903</v>
      </c>
      <c r="F18" s="19">
        <f>'Subs. Rev. Req. 2023-2024'!E11</f>
        <v>0.12929407606173551</v>
      </c>
      <c r="G18" s="30">
        <f>'Subs. Rev. Req. 2023-2024'!F11</f>
        <v>6436632.4545832695</v>
      </c>
      <c r="H18" s="30">
        <f>'Subs. Rev. Req. 2023-2024'!G11</f>
        <v>362575.7638485207</v>
      </c>
      <c r="I18" s="28">
        <f>'Subs. Rev. Req. 2023-2024'!H11</f>
        <v>6799208.2184317904</v>
      </c>
      <c r="J18" s="31" t="s">
        <v>17</v>
      </c>
    </row>
    <row r="19" spans="2:10" x14ac:dyDescent="0.25">
      <c r="B19" s="14">
        <v>3</v>
      </c>
      <c r="C19" s="15" t="s">
        <v>13</v>
      </c>
      <c r="D19" s="16"/>
      <c r="E19" s="19">
        <f>'Subs. Rev. Req. 2023-2024'!D12</f>
        <v>-3.0675917108392977E-3</v>
      </c>
      <c r="F19" s="19">
        <f>'Subs. Rev. Req. 2023-2024'!E12</f>
        <v>-8.6592106436634824E-3</v>
      </c>
      <c r="G19" s="21">
        <f>'Subs. Rev. Req. 2023-2024'!F12</f>
        <v>0</v>
      </c>
      <c r="H19" s="21">
        <f>'Subs. Rev. Req. 2023-2024'!G12</f>
        <v>0</v>
      </c>
      <c r="I19" s="21">
        <f>'Subs. Rev. Req. 2023-2024'!H12</f>
        <v>0</v>
      </c>
      <c r="J19" s="29"/>
    </row>
    <row r="20" spans="2:10" ht="13" x14ac:dyDescent="0.3">
      <c r="B20" s="14">
        <v>4</v>
      </c>
      <c r="C20" s="15" t="s">
        <v>15</v>
      </c>
      <c r="D20" s="16"/>
      <c r="E20" s="32">
        <f>'Subs. Rev. Req. 2023-2024'!D13</f>
        <v>0.85</v>
      </c>
      <c r="F20" s="32">
        <f>'Subs. Rev. Req. 2023-2024'!E13</f>
        <v>0.15</v>
      </c>
      <c r="G20" s="25">
        <f>'Subs. Rev. Req. 2023-2024'!F14</f>
        <v>30293567.387308087</v>
      </c>
      <c r="H20" s="25">
        <f>'Subs. Rev. Req. 2023-2024'!G14</f>
        <v>5345923.6565837804</v>
      </c>
      <c r="I20" s="25">
        <f>'Subs. Rev. Req. 2023-2024'!H14</f>
        <v>35639491.043891869</v>
      </c>
      <c r="J20" s="29"/>
    </row>
    <row r="22" spans="2:10" x14ac:dyDescent="0.25">
      <c r="B22" s="26" t="s">
        <v>18</v>
      </c>
      <c r="C22" s="7"/>
      <c r="D22" s="7"/>
      <c r="E22" s="7"/>
      <c r="F22" s="7"/>
      <c r="G22" s="7"/>
      <c r="H22" s="7"/>
      <c r="I22" s="7"/>
    </row>
    <row r="23" spans="2:10" ht="26.5" thickBot="1" x14ac:dyDescent="0.35">
      <c r="B23" s="8" t="s">
        <v>6</v>
      </c>
      <c r="C23" s="9"/>
      <c r="D23" s="10"/>
      <c r="E23" s="11" t="s">
        <v>7</v>
      </c>
      <c r="F23" s="12" t="s">
        <v>8</v>
      </c>
      <c r="G23" s="13" t="s">
        <v>9</v>
      </c>
      <c r="H23" s="13" t="s">
        <v>10</v>
      </c>
      <c r="I23" s="13" t="s">
        <v>11</v>
      </c>
    </row>
    <row r="24" spans="2:10" ht="14.5" x14ac:dyDescent="0.35">
      <c r="B24" s="14">
        <v>1</v>
      </c>
      <c r="C24" s="15" t="s">
        <v>12</v>
      </c>
      <c r="D24" s="16"/>
      <c r="E24" s="33"/>
      <c r="F24" s="33"/>
      <c r="G24" s="34">
        <f>G17-G10</f>
        <v>1521770.3729061969</v>
      </c>
      <c r="H24" s="34">
        <f t="shared" ref="H24:I24" si="0">H17-H10</f>
        <v>-1521770.372906195</v>
      </c>
      <c r="I24" s="34">
        <f t="shared" si="0"/>
        <v>0</v>
      </c>
    </row>
    <row r="25" spans="2:10" x14ac:dyDescent="0.25">
      <c r="B25" s="14">
        <v>2</v>
      </c>
      <c r="C25" s="15" t="s">
        <v>14</v>
      </c>
      <c r="D25" s="16"/>
      <c r="E25" s="35"/>
      <c r="F25" s="36"/>
      <c r="G25" s="37">
        <f>G18-G12</f>
        <v>376212.64853089396</v>
      </c>
      <c r="H25" s="37">
        <f t="shared" ref="H25:I25" si="1">H18-H12</f>
        <v>-196755.89434302913</v>
      </c>
      <c r="I25" s="37">
        <f t="shared" si="1"/>
        <v>179456.75418786518</v>
      </c>
    </row>
    <row r="26" spans="2:10" x14ac:dyDescent="0.25">
      <c r="B26" s="14">
        <v>3</v>
      </c>
      <c r="C26" s="15" t="s">
        <v>13</v>
      </c>
      <c r="D26" s="16"/>
      <c r="E26" s="35"/>
      <c r="F26" s="36"/>
      <c r="G26" s="37">
        <f>G19-G11</f>
        <v>0</v>
      </c>
      <c r="H26" s="37">
        <f t="shared" ref="H26:I26" si="2">H19-H11</f>
        <v>0</v>
      </c>
      <c r="I26" s="37">
        <f t="shared" si="2"/>
        <v>0</v>
      </c>
    </row>
    <row r="27" spans="2:10" ht="13" x14ac:dyDescent="0.3">
      <c r="B27" s="14">
        <v>4</v>
      </c>
      <c r="C27" s="15" t="s">
        <v>15</v>
      </c>
      <c r="D27" s="22"/>
      <c r="F27" s="24"/>
      <c r="G27" s="38">
        <f>G20-G13</f>
        <v>-281092.82038535178</v>
      </c>
      <c r="H27" s="38">
        <f>H20-H13</f>
        <v>460549.57457321975</v>
      </c>
      <c r="I27" s="38">
        <f>I20-I13</f>
        <v>179456.75418786705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6"/>
  <sheetViews>
    <sheetView zoomScaleNormal="100" workbookViewId="0">
      <pane xSplit="5" ySplit="6" topLeftCell="F7" activePane="bottomRight" state="frozen"/>
      <selection activeCell="C35" sqref="C35"/>
      <selection pane="topRight" activeCell="C35" sqref="C35"/>
      <selection pane="bottomLeft" activeCell="C35" sqref="C35"/>
      <selection pane="bottomRight" activeCell="H12" sqref="H12"/>
    </sheetView>
  </sheetViews>
  <sheetFormatPr defaultColWidth="8.81640625" defaultRowHeight="12.5" x14ac:dyDescent="0.25"/>
  <cols>
    <col min="1" max="1" width="8.54296875" style="3" customWidth="1"/>
    <col min="2" max="2" width="43.1796875" style="3" customWidth="1"/>
    <col min="3" max="3" width="38.81640625" style="3" customWidth="1"/>
    <col min="4" max="5" width="10.453125" style="3" customWidth="1"/>
    <col min="6" max="6" width="14.1796875" style="23" bestFit="1" customWidth="1"/>
    <col min="7" max="7" width="12.1796875" style="23" bestFit="1" customWidth="1"/>
    <col min="8" max="8" width="14.1796875" style="23" bestFit="1" customWidth="1"/>
    <col min="9" max="9" width="11.81640625" style="3" bestFit="1" customWidth="1"/>
    <col min="10" max="10" width="17.453125" style="23" customWidth="1"/>
    <col min="11" max="21" width="8.81640625" style="23"/>
    <col min="22" max="16384" width="8.81640625" style="3"/>
  </cols>
  <sheetData>
    <row r="1" spans="1:21" ht="18" x14ac:dyDescent="0.4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21" ht="18" x14ac:dyDescent="0.4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21" ht="18" x14ac:dyDescent="0.4">
      <c r="A3" s="1" t="s">
        <v>19</v>
      </c>
      <c r="B3" s="4"/>
      <c r="C3" s="4"/>
      <c r="D3" s="4"/>
      <c r="E3" s="4"/>
      <c r="F3" s="4"/>
      <c r="G3" s="4"/>
      <c r="H3" s="4"/>
      <c r="I3" s="4"/>
    </row>
    <row r="4" spans="1:21" ht="18" x14ac:dyDescent="0.4">
      <c r="A4" s="1" t="s">
        <v>3</v>
      </c>
      <c r="B4" s="4"/>
      <c r="C4" s="4"/>
      <c r="D4" s="4"/>
      <c r="E4" s="4"/>
      <c r="F4" s="4"/>
      <c r="G4" s="4"/>
      <c r="H4" s="4"/>
      <c r="I4" s="4"/>
    </row>
    <row r="5" spans="1:21" s="40" customFormat="1" ht="17.25" customHeight="1" x14ac:dyDescent="0.35">
      <c r="A5" s="39"/>
      <c r="C5" s="41"/>
      <c r="D5" s="42"/>
      <c r="E5" s="43"/>
      <c r="F5" s="44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1:21" ht="39.75" customHeight="1" thickBot="1" x14ac:dyDescent="0.35">
      <c r="A6" s="8" t="s">
        <v>6</v>
      </c>
      <c r="B6" s="9"/>
      <c r="C6" s="10"/>
      <c r="D6" s="11" t="s">
        <v>7</v>
      </c>
      <c r="E6" s="12" t="s">
        <v>8</v>
      </c>
      <c r="F6" s="46" t="s">
        <v>9</v>
      </c>
      <c r="G6" s="46" t="s">
        <v>10</v>
      </c>
      <c r="H6" s="46" t="s">
        <v>11</v>
      </c>
      <c r="I6" s="27" t="s">
        <v>16</v>
      </c>
    </row>
    <row r="7" spans="1:21" x14ac:dyDescent="0.25">
      <c r="A7" s="14" t="s">
        <v>20</v>
      </c>
      <c r="B7" s="47" t="s">
        <v>21</v>
      </c>
      <c r="C7" s="16" t="s">
        <v>22</v>
      </c>
      <c r="D7" s="16" t="s">
        <v>23</v>
      </c>
      <c r="E7" s="48" t="s">
        <v>24</v>
      </c>
      <c r="F7" s="49" t="s">
        <v>25</v>
      </c>
      <c r="G7" s="49" t="s">
        <v>26</v>
      </c>
      <c r="H7" s="49" t="s">
        <v>27</v>
      </c>
      <c r="I7" s="49" t="s">
        <v>28</v>
      </c>
    </row>
    <row r="8" spans="1:21" x14ac:dyDescent="0.25">
      <c r="A8" s="14"/>
      <c r="B8" s="47"/>
      <c r="C8" s="16"/>
      <c r="D8" s="16"/>
      <c r="E8" s="48"/>
      <c r="F8" s="29"/>
      <c r="G8" s="29"/>
      <c r="H8" s="29"/>
      <c r="I8" s="29"/>
    </row>
    <row r="9" spans="1:21" x14ac:dyDescent="0.25">
      <c r="A9" s="14">
        <f>A8+1</f>
        <v>1</v>
      </c>
      <c r="B9" s="15" t="s">
        <v>12</v>
      </c>
      <c r="C9" s="16"/>
      <c r="D9" s="33">
        <v>0.85</v>
      </c>
      <c r="E9" s="33">
        <v>0.15</v>
      </c>
      <c r="F9" s="50">
        <f>H9*D9</f>
        <v>24514240.401641063</v>
      </c>
      <c r="G9" s="50">
        <f>H9*E9</f>
        <v>4326042.4238190111</v>
      </c>
      <c r="H9" s="51">
        <f>'[111]Revenue Req 2022-2023'!H11</f>
        <v>28840282.825460076</v>
      </c>
      <c r="I9" s="29"/>
    </row>
    <row r="10" spans="1:21" x14ac:dyDescent="0.25">
      <c r="A10" s="14">
        <f t="shared" ref="A10:A32" si="0">A9+1</f>
        <v>2</v>
      </c>
      <c r="B10" s="15" t="s">
        <v>13</v>
      </c>
      <c r="C10" s="16"/>
      <c r="D10" s="35">
        <f>'[111]Elec Sch 142 05-2023'!AE8</f>
        <v>-3.0675917108392977E-3</v>
      </c>
      <c r="E10" s="36">
        <f>'[111]Gas Sch 142 05-2023'!U11</f>
        <v>-8.6592106436634824E-3</v>
      </c>
      <c r="F10" s="52">
        <f>IF(D10&lt;0,0,D10)*F9</f>
        <v>0</v>
      </c>
      <c r="G10" s="52">
        <f>IF(E10&lt;0,0,E10)*G9</f>
        <v>0</v>
      </c>
      <c r="H10" s="52">
        <f>F10+G10</f>
        <v>0</v>
      </c>
      <c r="I10" s="53"/>
    </row>
    <row r="11" spans="1:21" x14ac:dyDescent="0.25">
      <c r="A11" s="14">
        <f t="shared" si="0"/>
        <v>3</v>
      </c>
      <c r="B11" s="15" t="s">
        <v>14</v>
      </c>
      <c r="C11" s="16"/>
      <c r="D11" s="35">
        <f>'[111]BDJ-18 2022 GRC Compl Filing'!I11</f>
        <v>0.24722037912488903</v>
      </c>
      <c r="E11" s="36">
        <f>'[111]BDJ-18 2022 GRC Compl Filing'!I18</f>
        <v>0.12929407606173551</v>
      </c>
      <c r="F11" s="52">
        <f>(F9+F10)*D11</f>
        <v>6060419.8060523756</v>
      </c>
      <c r="G11" s="52">
        <f>(G9+G10)*E11</f>
        <v>559331.65819154982</v>
      </c>
      <c r="H11" s="52">
        <f>F11+G11</f>
        <v>6619751.4642439252</v>
      </c>
      <c r="I11" s="31" t="s">
        <v>17</v>
      </c>
    </row>
    <row r="12" spans="1:21" x14ac:dyDescent="0.25">
      <c r="A12" s="14">
        <f t="shared" si="0"/>
        <v>4</v>
      </c>
      <c r="B12" s="15" t="s">
        <v>15</v>
      </c>
      <c r="C12" s="22"/>
      <c r="E12" s="24"/>
      <c r="F12" s="54">
        <f>SUM(F9:F11)</f>
        <v>30574660.207693439</v>
      </c>
      <c r="G12" s="54">
        <f>SUM(G9:G11)</f>
        <v>4885374.0820105607</v>
      </c>
      <c r="H12" s="54">
        <f>SUM(H9:H11)</f>
        <v>35460034.289704002</v>
      </c>
      <c r="I12" s="55"/>
      <c r="J12" s="56"/>
      <c r="L12" s="57"/>
    </row>
    <row r="13" spans="1:21" s="23" customFormat="1" x14ac:dyDescent="0.25">
      <c r="A13" s="14">
        <f t="shared" si="0"/>
        <v>5</v>
      </c>
      <c r="B13" s="15"/>
      <c r="C13" s="22"/>
      <c r="D13" s="58"/>
      <c r="E13" s="59"/>
      <c r="F13" s="60">
        <f>F12/H12</f>
        <v>0.86222872651228499</v>
      </c>
      <c r="G13" s="60">
        <f>G12/H12</f>
        <v>0.13777127348771498</v>
      </c>
      <c r="H13" s="61"/>
      <c r="I13" s="55"/>
    </row>
    <row r="14" spans="1:21" ht="13.5" customHeight="1" x14ac:dyDescent="0.25">
      <c r="A14" s="14">
        <f t="shared" si="0"/>
        <v>6</v>
      </c>
      <c r="B14" s="15" t="s">
        <v>29</v>
      </c>
      <c r="C14" s="22"/>
      <c r="D14" s="58"/>
      <c r="E14" s="59"/>
      <c r="F14" s="62">
        <f>-'[111]2022 Elec&amp;Gas Forecast Revenue'!H40</f>
        <v>-486441.44944413751</v>
      </c>
      <c r="G14" s="62">
        <f>-'[111]2022 Elec&amp;Gas Forecast Revenue'!H21</f>
        <v>110275.85080280798</v>
      </c>
      <c r="H14" s="52">
        <f>SUM(F14:G14)</f>
        <v>-376165.59864132956</v>
      </c>
      <c r="I14" s="55"/>
    </row>
    <row r="15" spans="1:21" x14ac:dyDescent="0.25">
      <c r="A15" s="14">
        <f t="shared" si="0"/>
        <v>7</v>
      </c>
      <c r="B15" s="63" t="s">
        <v>30</v>
      </c>
      <c r="C15" s="22"/>
      <c r="D15" s="22"/>
      <c r="E15" s="64"/>
      <c r="F15" s="52">
        <f>'[111]Revenue Req 2022-2023'!F50</f>
        <v>-1930999.3851297796</v>
      </c>
      <c r="G15" s="52">
        <f>'[111]Revenue Req 2022-2023'!G50</f>
        <v>-159643.1417871397</v>
      </c>
      <c r="H15" s="52">
        <f>SUM(F15:G15)</f>
        <v>-2090642.5269169193</v>
      </c>
      <c r="I15" s="55"/>
    </row>
    <row r="16" spans="1:21" s="23" customFormat="1" x14ac:dyDescent="0.25">
      <c r="A16" s="14">
        <f t="shared" si="0"/>
        <v>8</v>
      </c>
      <c r="B16" s="15" t="s">
        <v>31</v>
      </c>
      <c r="C16" s="16"/>
      <c r="D16" s="33">
        <v>0.85</v>
      </c>
      <c r="E16" s="33">
        <v>0.15</v>
      </c>
      <c r="F16" s="50">
        <f>H16*D16</f>
        <v>-631125</v>
      </c>
      <c r="G16" s="50">
        <f>H16*E16</f>
        <v>-111375</v>
      </c>
      <c r="H16" s="50">
        <f>-'[111]SQI Penalty'!A1</f>
        <v>-742500</v>
      </c>
      <c r="I16" s="48"/>
    </row>
    <row r="17" spans="1:17" x14ac:dyDescent="0.25">
      <c r="A17" s="14">
        <f t="shared" si="0"/>
        <v>9</v>
      </c>
      <c r="B17" s="65" t="s">
        <v>32</v>
      </c>
      <c r="C17" s="22"/>
      <c r="D17" s="33">
        <v>0.85</v>
      </c>
      <c r="E17" s="33">
        <v>0.15</v>
      </c>
      <c r="F17" s="66">
        <f>H17*D17</f>
        <v>-713205.53899999999</v>
      </c>
      <c r="G17" s="66">
        <f>H17*E17</f>
        <v>-125859.80099999999</v>
      </c>
      <c r="H17" s="67">
        <f>-'[111]LIHEAP Credit'!A1</f>
        <v>-839065.34</v>
      </c>
      <c r="I17" s="55"/>
    </row>
    <row r="18" spans="1:17" s="23" customFormat="1" x14ac:dyDescent="0.25">
      <c r="A18" s="14">
        <f t="shared" si="0"/>
        <v>10</v>
      </c>
      <c r="B18" s="15"/>
      <c r="C18" s="22"/>
      <c r="D18" s="33"/>
      <c r="E18" s="68"/>
      <c r="F18" s="52"/>
      <c r="G18" s="52"/>
      <c r="H18" s="52"/>
      <c r="I18" s="55"/>
    </row>
    <row r="19" spans="1:17" s="23" customFormat="1" ht="14.15" customHeight="1" x14ac:dyDescent="0.25">
      <c r="A19" s="14">
        <f t="shared" si="0"/>
        <v>11</v>
      </c>
      <c r="B19" s="63" t="s">
        <v>33</v>
      </c>
      <c r="C19" s="22"/>
      <c r="F19" s="69">
        <f>SUM(F12:F18)-F13</f>
        <v>26812888.834119521</v>
      </c>
      <c r="G19" s="69">
        <f>SUM(G12:G18)-G13</f>
        <v>4598771.9900262291</v>
      </c>
      <c r="H19" s="69">
        <f>SUM(H12:H18)-H13</f>
        <v>31411660.824145753</v>
      </c>
      <c r="I19" s="55"/>
    </row>
    <row r="20" spans="1:17" s="23" customFormat="1" ht="14.15" customHeight="1" x14ac:dyDescent="0.25">
      <c r="A20" s="14">
        <f t="shared" si="0"/>
        <v>12</v>
      </c>
      <c r="B20" s="65"/>
      <c r="C20" s="22"/>
      <c r="D20" s="22"/>
      <c r="E20" s="70"/>
      <c r="F20" s="71"/>
      <c r="G20" s="71"/>
      <c r="H20" s="71"/>
      <c r="I20" s="55"/>
    </row>
    <row r="21" spans="1:17" s="23" customFormat="1" ht="14.15" customHeight="1" x14ac:dyDescent="0.25">
      <c r="A21" s="14">
        <f t="shared" si="0"/>
        <v>13</v>
      </c>
      <c r="B21" s="72" t="s">
        <v>34</v>
      </c>
      <c r="C21" s="22"/>
      <c r="D21" s="22"/>
      <c r="E21" s="70"/>
      <c r="F21" s="71"/>
      <c r="G21" s="71"/>
      <c r="H21" s="71"/>
      <c r="I21" s="55"/>
    </row>
    <row r="22" spans="1:17" s="23" customFormat="1" ht="14.15" customHeight="1" x14ac:dyDescent="0.25">
      <c r="A22" s="14">
        <f t="shared" si="0"/>
        <v>14</v>
      </c>
      <c r="B22" s="65" t="s">
        <v>35</v>
      </c>
      <c r="C22" s="22"/>
      <c r="D22" s="22"/>
      <c r="E22" s="70"/>
      <c r="F22" s="73">
        <f>'[111]E Conversion Factor'!E14</f>
        <v>7.1970000000000003E-3</v>
      </c>
      <c r="G22" s="73">
        <f>'[111]G Conversion Factor'!E14</f>
        <v>4.1980000000000003E-3</v>
      </c>
      <c r="H22" s="71"/>
      <c r="I22" s="70"/>
    </row>
    <row r="23" spans="1:17" s="23" customFormat="1" ht="14.15" customHeight="1" x14ac:dyDescent="0.25">
      <c r="A23" s="14">
        <f t="shared" si="0"/>
        <v>15</v>
      </c>
      <c r="B23" s="65" t="s">
        <v>36</v>
      </c>
      <c r="C23" s="22"/>
      <c r="D23" s="22"/>
      <c r="E23" s="70"/>
      <c r="F23" s="73">
        <f>'[111]E Conversion Factor'!E15</f>
        <v>4.0000000000000001E-3</v>
      </c>
      <c r="G23" s="73">
        <v>4.0000000000000001E-3</v>
      </c>
      <c r="H23" s="71"/>
      <c r="I23" s="70"/>
      <c r="M23" s="56"/>
    </row>
    <row r="24" spans="1:17" s="23" customFormat="1" ht="14.15" customHeight="1" x14ac:dyDescent="0.25">
      <c r="A24" s="14">
        <f t="shared" si="0"/>
        <v>16</v>
      </c>
      <c r="B24" s="65" t="s">
        <v>37</v>
      </c>
      <c r="C24" s="22"/>
      <c r="D24" s="22"/>
      <c r="E24" s="70"/>
      <c r="F24" s="73">
        <f>'[111]E Conversion Factor'!E16</f>
        <v>3.8455000000000003E-2</v>
      </c>
      <c r="G24" s="73">
        <f>'[111]G Conversion Factor'!E16</f>
        <v>3.8358000000000003E-2</v>
      </c>
      <c r="H24" s="71"/>
      <c r="I24" s="70"/>
    </row>
    <row r="25" spans="1:17" s="23" customFormat="1" ht="14.15" customHeight="1" x14ac:dyDescent="0.25">
      <c r="A25" s="14">
        <f t="shared" si="0"/>
        <v>17</v>
      </c>
      <c r="B25" s="65"/>
      <c r="C25" s="22"/>
      <c r="D25" s="22"/>
      <c r="E25" s="70"/>
      <c r="F25" s="74"/>
      <c r="G25" s="74"/>
      <c r="H25" s="71"/>
      <c r="I25" s="70"/>
    </row>
    <row r="26" spans="1:17" s="23" customFormat="1" ht="14.15" customHeight="1" x14ac:dyDescent="0.25">
      <c r="A26" s="14">
        <f t="shared" si="0"/>
        <v>18</v>
      </c>
      <c r="B26" s="63" t="s">
        <v>38</v>
      </c>
      <c r="C26" s="22"/>
      <c r="D26" s="22"/>
      <c r="E26" s="70"/>
      <c r="F26" s="75">
        <f>1-SUM(F22:F24)</f>
        <v>0.95034799999999997</v>
      </c>
      <c r="G26" s="75">
        <f>1-SUM(G22:G24)</f>
        <v>0.95344399999999996</v>
      </c>
      <c r="H26" s="76"/>
      <c r="I26" s="70"/>
    </row>
    <row r="27" spans="1:17" s="23" customFormat="1" ht="14.15" customHeight="1" x14ac:dyDescent="0.25">
      <c r="A27" s="14">
        <f t="shared" si="0"/>
        <v>19</v>
      </c>
      <c r="B27" s="65"/>
      <c r="C27" s="22"/>
      <c r="D27" s="22"/>
      <c r="E27" s="70"/>
      <c r="F27" s="71"/>
      <c r="G27" s="71"/>
      <c r="H27" s="71"/>
      <c r="I27" s="70"/>
    </row>
    <row r="28" spans="1:17" s="23" customFormat="1" ht="14.15" customHeight="1" x14ac:dyDescent="0.25">
      <c r="A28" s="14">
        <f t="shared" si="0"/>
        <v>20</v>
      </c>
      <c r="B28" s="63" t="s">
        <v>39</v>
      </c>
      <c r="C28" s="22"/>
      <c r="D28" s="22"/>
      <c r="E28" s="70"/>
      <c r="F28" s="69">
        <f>F19/F26</f>
        <v>28213758.364430211</v>
      </c>
      <c r="G28" s="69">
        <f>G19/G26</f>
        <v>4823326.7921621297</v>
      </c>
      <c r="H28" s="69">
        <f>SUM(F28:G28)</f>
        <v>33037085.156592339</v>
      </c>
      <c r="I28" s="70"/>
    </row>
    <row r="29" spans="1:17" s="23" customFormat="1" ht="14.15" customHeight="1" x14ac:dyDescent="0.25">
      <c r="A29" s="14">
        <f t="shared" si="0"/>
        <v>21</v>
      </c>
      <c r="B29" s="65"/>
      <c r="C29" s="22"/>
      <c r="D29" s="22"/>
      <c r="E29" s="70"/>
      <c r="F29" s="77"/>
      <c r="G29" s="77"/>
      <c r="H29" s="77"/>
      <c r="I29" s="70"/>
    </row>
    <row r="30" spans="1:17" s="23" customFormat="1" ht="14.15" customHeight="1" x14ac:dyDescent="0.25">
      <c r="A30" s="14">
        <f t="shared" si="0"/>
        <v>22</v>
      </c>
      <c r="B30" s="63" t="s">
        <v>40</v>
      </c>
      <c r="C30" s="22"/>
      <c r="D30" s="22"/>
      <c r="E30" s="22"/>
      <c r="F30" s="78">
        <f>'[111]Revenue Req 2022-2023'!F27</f>
        <v>52113987.837747663</v>
      </c>
      <c r="G30" s="78">
        <f>'[111]Revenue Req 2022-2023'!G27</f>
        <v>2734924.4286949211</v>
      </c>
      <c r="H30" s="67">
        <f>SUM(F30:G30)</f>
        <v>54848912.266442582</v>
      </c>
      <c r="I30" s="70"/>
      <c r="Q30" s="57"/>
    </row>
    <row r="31" spans="1:17" s="23" customFormat="1" ht="13" x14ac:dyDescent="0.3">
      <c r="A31" s="14">
        <f t="shared" si="0"/>
        <v>23</v>
      </c>
      <c r="B31" s="79"/>
      <c r="C31" s="80"/>
      <c r="D31" s="80"/>
      <c r="E31" s="80"/>
      <c r="F31" s="81"/>
      <c r="G31" s="81"/>
      <c r="H31" s="81"/>
      <c r="I31" s="70"/>
    </row>
    <row r="32" spans="1:17" s="23" customFormat="1" ht="13.5" thickBot="1" x14ac:dyDescent="0.35">
      <c r="A32" s="14">
        <f t="shared" si="0"/>
        <v>24</v>
      </c>
      <c r="B32" s="82" t="s">
        <v>41</v>
      </c>
      <c r="C32" s="83"/>
      <c r="D32" s="83"/>
      <c r="E32" s="84"/>
      <c r="F32" s="85">
        <f>F28-F30</f>
        <v>-23900229.473317452</v>
      </c>
      <c r="G32" s="85">
        <f>G28-G30</f>
        <v>2088402.3634672086</v>
      </c>
      <c r="H32" s="85">
        <f>H28-H30</f>
        <v>-21811827.109850243</v>
      </c>
      <c r="I32" s="86"/>
    </row>
    <row r="33" spans="1:8" s="23" customFormat="1" ht="13" thickTop="1" x14ac:dyDescent="0.25">
      <c r="A33" s="16"/>
      <c r="B33" s="16"/>
      <c r="C33" s="22"/>
      <c r="D33" s="22"/>
      <c r="E33" s="22"/>
      <c r="F33" s="22"/>
      <c r="G33" s="22"/>
      <c r="H33" s="22"/>
    </row>
    <row r="34" spans="1:8" s="23" customFormat="1" ht="14.15" customHeight="1" x14ac:dyDescent="0.3">
      <c r="B34" s="16"/>
      <c r="C34" s="22"/>
      <c r="D34" s="22"/>
      <c r="E34" s="22"/>
      <c r="F34" s="87"/>
      <c r="G34" s="87"/>
      <c r="H34" s="88"/>
    </row>
    <row r="35" spans="1:8" s="23" customFormat="1" ht="14.15" customHeight="1" x14ac:dyDescent="0.35">
      <c r="A35" s="89"/>
      <c r="B35" s="16"/>
      <c r="C35" s="22"/>
      <c r="D35" s="22"/>
      <c r="E35" s="22"/>
      <c r="F35" s="87"/>
      <c r="G35" s="87"/>
      <c r="H35" s="88"/>
    </row>
    <row r="36" spans="1:8" s="23" customFormat="1" ht="14.15" customHeight="1" x14ac:dyDescent="0.3">
      <c r="B36" s="16"/>
      <c r="C36" s="22"/>
      <c r="D36" s="22"/>
      <c r="E36" s="22"/>
      <c r="F36" s="87"/>
      <c r="G36" s="87"/>
      <c r="H36" s="88"/>
    </row>
    <row r="37" spans="1:8" s="23" customFormat="1" ht="14.15" customHeight="1" thickBot="1" x14ac:dyDescent="0.35">
      <c r="A37" s="90" t="s">
        <v>42</v>
      </c>
      <c r="C37" s="22"/>
      <c r="D37" s="22"/>
      <c r="E37" s="22"/>
      <c r="F37" s="91" t="s">
        <v>9</v>
      </c>
      <c r="G37" s="91" t="s">
        <v>10</v>
      </c>
      <c r="H37" s="92" t="s">
        <v>11</v>
      </c>
    </row>
    <row r="38" spans="1:8" s="23" customFormat="1" ht="14.15" customHeight="1" x14ac:dyDescent="0.25">
      <c r="A38" s="93"/>
      <c r="C38" s="22"/>
      <c r="D38" s="22"/>
      <c r="E38" s="22"/>
      <c r="F38" s="94"/>
      <c r="G38" s="94"/>
      <c r="H38" s="87"/>
    </row>
    <row r="39" spans="1:8" s="23" customFormat="1" ht="14.15" customHeight="1" x14ac:dyDescent="0.25">
      <c r="A39" s="95" t="s">
        <v>43</v>
      </c>
      <c r="C39" s="22"/>
      <c r="D39" s="22"/>
      <c r="E39" s="22"/>
      <c r="F39" s="96">
        <f>'[111]Summary of RR change'!F8</f>
        <v>-1605819.8385786933</v>
      </c>
      <c r="G39" s="96">
        <f>'[111]Summary of RR change'!G8</f>
        <v>1594126.4436094493</v>
      </c>
      <c r="H39" s="96">
        <f>SUM(F39:G39)</f>
        <v>-11693.394969244022</v>
      </c>
    </row>
    <row r="40" spans="1:8" s="23" customFormat="1" ht="14.15" customHeight="1" x14ac:dyDescent="0.25">
      <c r="A40" s="15" t="s">
        <v>44</v>
      </c>
      <c r="C40" s="22"/>
      <c r="D40" s="22"/>
      <c r="E40" s="22"/>
      <c r="F40" s="96">
        <f>'[111]Summary of RR change'!F11</f>
        <v>-120753.60896298372</v>
      </c>
      <c r="G40" s="96">
        <f>'[111]Summary of RR change'!G11</f>
        <v>3041.832599912032</v>
      </c>
      <c r="H40" s="96">
        <f>SUM(F40:G40)</f>
        <v>-117711.77636307169</v>
      </c>
    </row>
    <row r="41" spans="1:8" s="23" customFormat="1" x14ac:dyDescent="0.25">
      <c r="A41" s="118" t="str">
        <f>'[111]Summary of RR change'!A13</f>
        <v>Increase pursuant to GRC Final Order 24/10 UE-220066 &amp; UG-220067</v>
      </c>
      <c r="B41" s="118"/>
      <c r="C41" s="118"/>
      <c r="D41" s="118"/>
      <c r="E41" s="118"/>
      <c r="F41" s="97">
        <f>'[111]Summary of RR change'!F13</f>
        <v>6395145.1072664727</v>
      </c>
      <c r="G41" s="97">
        <f>'[111]Summary of RR change'!G13</f>
        <v>585926.36770044034</v>
      </c>
      <c r="H41" s="97">
        <f>SUM(F41:G41)</f>
        <v>6981071.4749669135</v>
      </c>
    </row>
    <row r="42" spans="1:8" s="23" customFormat="1" x14ac:dyDescent="0.25">
      <c r="A42" s="93" t="str">
        <f>'[111]Summary of RR change'!A10</f>
        <v>Increase (Decrease) in Volume True-Up</v>
      </c>
      <c r="F42" s="96">
        <f>'[111]Summary of RR change'!F10</f>
        <v>-989502.95353390439</v>
      </c>
      <c r="G42" s="96">
        <f>'[111]Summary of RR change'!G10</f>
        <v>55621.346825147855</v>
      </c>
      <c r="H42" s="97">
        <f t="shared" ref="H42:H45" si="1">SUM(F42:G42)</f>
        <v>-933881.60670875653</v>
      </c>
    </row>
    <row r="43" spans="1:8" s="23" customFormat="1" x14ac:dyDescent="0.25">
      <c r="A43" s="95" t="str">
        <f>'[111]Summary of RR change'!A15</f>
        <v xml:space="preserve">Reduction for 2022 SQI Penalty </v>
      </c>
      <c r="F43" s="96">
        <f>'[111]Summary of RR change'!F15</f>
        <v>-665982.8996982642</v>
      </c>
      <c r="G43" s="96">
        <f>'[111]Summary of RR change'!G15</f>
        <v>-116670.5804095364</v>
      </c>
      <c r="H43" s="97">
        <f t="shared" si="1"/>
        <v>-782653.48010780057</v>
      </c>
    </row>
    <row r="44" spans="1:8" s="23" customFormat="1" x14ac:dyDescent="0.25">
      <c r="A44" s="95" t="s">
        <v>45</v>
      </c>
      <c r="F44" s="96">
        <f>'[111]Summary of RR change'!F12</f>
        <v>137695.57683341057</v>
      </c>
      <c r="G44" s="96">
        <f>'[111]Summary of RR change'!G12</f>
        <v>-33643.046858204594</v>
      </c>
      <c r="H44" s="97">
        <f t="shared" si="1"/>
        <v>104052.52997520598</v>
      </c>
    </row>
    <row r="45" spans="1:8" s="23" customFormat="1" x14ac:dyDescent="0.25">
      <c r="A45" s="23" t="str">
        <f>'[111]Summary of RR change'!A14</f>
        <v xml:space="preserve">(Decrease) for ending the recovery of COVID-19 bill payment assistance program </v>
      </c>
      <c r="F45" s="96">
        <f>'[111]Summary of RR change'!F14</f>
        <v>-27051010.85664349</v>
      </c>
      <c r="G45" s="96"/>
      <c r="H45" s="97">
        <f t="shared" si="1"/>
        <v>-27051010.85664349</v>
      </c>
    </row>
    <row r="46" spans="1:8" s="23" customFormat="1" ht="13.5" thickBot="1" x14ac:dyDescent="0.35">
      <c r="A46" s="98" t="s">
        <v>46</v>
      </c>
      <c r="F46" s="99">
        <f>SUM(F39:F45)</f>
        <v>-23900229.473317452</v>
      </c>
      <c r="G46" s="99">
        <f>SUM(G39:G45)</f>
        <v>2088402.3634672086</v>
      </c>
      <c r="H46" s="99">
        <f>SUM(H39:H45)</f>
        <v>-21811827.109850243</v>
      </c>
    </row>
    <row r="47" spans="1:8" s="23" customFormat="1" ht="13" thickTop="1" x14ac:dyDescent="0.25">
      <c r="A47" s="3"/>
    </row>
    <row r="48" spans="1:8" s="23" customFormat="1" x14ac:dyDescent="0.25"/>
    <row r="49" spans="1:9" s="23" customFormat="1" x14ac:dyDescent="0.25">
      <c r="A49" s="100" t="s">
        <v>47</v>
      </c>
      <c r="F49" s="101"/>
      <c r="G49" s="101"/>
      <c r="I49" s="3"/>
    </row>
    <row r="50" spans="1:9" s="23" customFormat="1" x14ac:dyDescent="0.25">
      <c r="F50" s="101"/>
      <c r="G50" s="101"/>
      <c r="I50" s="3"/>
    </row>
    <row r="51" spans="1:9" s="23" customFormat="1" x14ac:dyDescent="0.25">
      <c r="C51" s="102"/>
      <c r="D51" s="102"/>
      <c r="I51" s="3"/>
    </row>
    <row r="52" spans="1:9" s="23" customFormat="1" x14ac:dyDescent="0.25">
      <c r="I52" s="3"/>
    </row>
    <row r="53" spans="1:9" s="23" customFormat="1" x14ac:dyDescent="0.25">
      <c r="A53" s="3"/>
      <c r="B53" s="3"/>
      <c r="C53" s="103"/>
      <c r="D53" s="103"/>
      <c r="E53" s="3"/>
      <c r="I53" s="3"/>
    </row>
    <row r="54" spans="1:9" s="23" customFormat="1" x14ac:dyDescent="0.25">
      <c r="A54" s="3"/>
      <c r="B54" s="3"/>
      <c r="C54" s="104"/>
      <c r="D54" s="104"/>
      <c r="E54" s="3"/>
      <c r="I54" s="3"/>
    </row>
    <row r="86" spans="5:5" x14ac:dyDescent="0.25">
      <c r="E86" s="3" t="s">
        <v>48</v>
      </c>
    </row>
  </sheetData>
  <mergeCells count="1">
    <mergeCell ref="A41:E4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55CC10047495B459E3FA3C382EC6800" ma:contentTypeVersion="24" ma:contentTypeDescription="" ma:contentTypeScope="" ma:versionID="7d1383b7e394515ca923708a0308102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2023-08-30T07:00:00+00:00</OpenedDate>
    <SignificantOrder xmlns="dc463f71-b30c-4ab2-9473-d307f9d35888">false</SignificantOrder>
    <Date1 xmlns="dc463f71-b30c-4ab2-9473-d307f9d35888">2023-09-22T07:00:00+00:00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230695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82C053C-9DC3-4054-ABF1-049651BB90FA}"/>
</file>

<file path=customXml/itemProps2.xml><?xml version="1.0" encoding="utf-8"?>
<ds:datastoreItem xmlns:ds="http://schemas.openxmlformats.org/officeDocument/2006/customXml" ds:itemID="{DD7BB0FE-1266-4E5F-B509-05BF88FE11A0}"/>
</file>

<file path=customXml/itemProps3.xml><?xml version="1.0" encoding="utf-8"?>
<ds:datastoreItem xmlns:ds="http://schemas.openxmlformats.org/officeDocument/2006/customXml" ds:itemID="{97221662-CFBA-4B2E-9F8D-A44CC369235E}"/>
</file>

<file path=customXml/itemProps4.xml><?xml version="1.0" encoding="utf-8"?>
<ds:datastoreItem xmlns:ds="http://schemas.openxmlformats.org/officeDocument/2006/customXml" ds:itemID="{75909B1E-6123-47DD-8FC7-364AD860A6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Subs. Rev. Req. 2023-2024</vt:lpstr>
      <vt:lpstr>Support--&gt;</vt:lpstr>
      <vt:lpstr>Summary of Difference</vt:lpstr>
      <vt:lpstr>Orig. Rev. Req. 2023-2024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Yakupova, Kelima;Birud.Jhaveri@pse.com;Linh.Pham@pse.com;susan.free@pse.com</dc:creator>
  <cp:lastModifiedBy>Yakupova, Kelima</cp:lastModifiedBy>
  <dcterms:created xsi:type="dcterms:W3CDTF">2023-09-22T00:10:13Z</dcterms:created>
  <dcterms:modified xsi:type="dcterms:W3CDTF">2023-09-22T18:09:48Z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0x0101006E56B4D1795A2E4DB2F0B01679ED314A00555CC10047495B459E3FA3C382EC6800</vt:lpwstr>
  </property>
  <property fmtid="{D5CDD505-2E9C-101B-9397-08002B2CF9AE}" pid="3" name="_docset_NoMedatataSyncRequired">
    <vt:lpwstr>False</vt:lpwstr>
  </property>
</Properties>
</file>