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2022\2022 WA PGA\For Filing\"/>
    </mc:Choice>
  </mc:AlternateContent>
  <xr:revisionPtr revIDLastSave="0" documentId="13_ncr:1_{C9EE195F-2707-4552-A589-53C1611899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ch 149 Support" sheetId="1" r:id="rId1"/>
  </sheets>
  <definedNames>
    <definedName name="_xlnm.Print_Area" localSheetId="0">'Sch 149 Support'!$A$1:$K$21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B14" i="1" l="1"/>
  <c r="B17" i="1" l="1"/>
  <c r="K8" i="1" l="1"/>
  <c r="K13" i="1" s="1"/>
  <c r="K15" i="1" s="1"/>
</calcChain>
</file>

<file path=xl/sharedStrings.xml><?xml version="1.0" encoding="utf-8"?>
<sst xmlns="http://schemas.openxmlformats.org/spreadsheetml/2006/main" count="18" uniqueCount="15">
  <si>
    <t>Total Billing Rate</t>
  </si>
  <si>
    <t>Proposed Rates</t>
  </si>
  <si>
    <t>Schedule 111 Base Rate</t>
  </si>
  <si>
    <t>Schedule 150 PGA</t>
  </si>
  <si>
    <t>Schedule 155 PGA Amortization</t>
  </si>
  <si>
    <t>Schedule 175 Decoupling</t>
  </si>
  <si>
    <t>Schedule 191 DSM</t>
  </si>
  <si>
    <t>Schedule 192 LIRAP</t>
  </si>
  <si>
    <t>Schedule 149 Workpaper</t>
  </si>
  <si>
    <t>Avista</t>
  </si>
  <si>
    <t>GGE Ratio</t>
  </si>
  <si>
    <t>Billing rates proposed to become effective November 1, 2022</t>
  </si>
  <si>
    <t>Approved in GRC Docket UG-200901 effective October 1, 2021</t>
  </si>
  <si>
    <t>Pending approval to become effective November 1, 2022</t>
  </si>
  <si>
    <t>Pending approval to become effective October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</si>
</sst>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_(&quot;$&quot;* #,##0.000_);_(&quot;$&quot;* \(#,##0.000\);_(&quot;$&quot;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Times New Roman"/>
      <family val="2"/>
    </font>
    <font>
      <u val="singleAccounting"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4" fontId="0" fillId="0" borderId="0" xfId="1" applyNumberFormat="1" applyFont="1" applyFill="1"/>
    <xf numFmtId="164" fontId="5" fillId="0" borderId="0" xfId="1" applyNumberFormat="1" applyFont="1" applyFill="1"/>
    <xf numFmtId="44" fontId="2" fillId="0" borderId="0" xfId="1" applyFont="1" applyFill="1"/>
    <xf numFmtId="0" fontId="0" fillId="0" borderId="0" xfId="0" applyFill="1"/>
    <xf numFmtId="44" fontId="0" fillId="0" borderId="0" xfId="1" applyFont="1" applyFill="1"/>
    <xf numFmtId="0" fontId="2" fillId="0" borderId="0" xfId="0" applyFont="1" applyFill="1"/>
    <xf numFmtId="164" fontId="2" fillId="0" borderId="0" xfId="1" applyNumberFormat="1" applyFont="1" applyFill="1"/>
    <xf numFmtId="165" fontId="2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Normal="100" workbookViewId="0">
      <selection activeCell="K15" sqref="K15"/>
    </sheetView>
  </sheetViews>
  <sheetFormatPr defaultRowHeight="15.75" x14ac:dyDescent="0.25"/>
  <cols>
    <col min="1" max="1" width="29.125" customWidth="1"/>
    <col min="2" max="2" width="10.25" bestFit="1" customWidth="1"/>
    <col min="11" max="11" width="9.875" bestFit="1" customWidth="1"/>
  </cols>
  <sheetData>
    <row r="1" spans="1:13" x14ac:dyDescent="0.25">
      <c r="A1" t="s">
        <v>9</v>
      </c>
    </row>
    <row r="2" spans="1:13" x14ac:dyDescent="0.25">
      <c r="A2" t="s">
        <v>8</v>
      </c>
    </row>
    <row r="6" spans="1:13" x14ac:dyDescent="0.25">
      <c r="A6" s="1" t="s">
        <v>1</v>
      </c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 t="s">
        <v>2</v>
      </c>
      <c r="B8" s="2">
        <v>0.59719999999999995</v>
      </c>
      <c r="C8" s="5" t="s">
        <v>12</v>
      </c>
      <c r="D8" s="5"/>
      <c r="E8" s="5"/>
      <c r="F8" s="5"/>
      <c r="G8" s="5"/>
      <c r="H8" s="5"/>
      <c r="I8" s="5"/>
      <c r="J8" s="5"/>
      <c r="K8" s="6">
        <f>B17</f>
        <v>1.6120218399999999</v>
      </c>
      <c r="L8" s="5"/>
      <c r="M8" s="5"/>
    </row>
    <row r="9" spans="1:13" x14ac:dyDescent="0.25">
      <c r="A9" s="5" t="s">
        <v>3</v>
      </c>
      <c r="B9" s="2">
        <v>0.46659</v>
      </c>
      <c r="C9" s="5" t="s">
        <v>13</v>
      </c>
      <c r="D9" s="5"/>
      <c r="E9" s="5"/>
      <c r="F9" s="5"/>
      <c r="G9" s="5"/>
      <c r="H9" s="5"/>
      <c r="I9" s="5"/>
      <c r="J9" s="5"/>
      <c r="K9" s="6">
        <v>0.52</v>
      </c>
      <c r="L9" s="5"/>
      <c r="M9" s="5"/>
    </row>
    <row r="10" spans="1:13" x14ac:dyDescent="0.25">
      <c r="A10" s="5" t="s">
        <v>4</v>
      </c>
      <c r="B10" s="2">
        <v>0.11806</v>
      </c>
      <c r="C10" s="5" t="s">
        <v>13</v>
      </c>
      <c r="D10" s="5"/>
      <c r="E10" s="5"/>
      <c r="F10" s="5"/>
      <c r="G10" s="5"/>
      <c r="H10" s="5"/>
      <c r="I10" s="5"/>
      <c r="J10" s="5"/>
      <c r="K10" s="6">
        <v>0.12</v>
      </c>
      <c r="L10" s="5"/>
      <c r="M10" s="5"/>
    </row>
    <row r="11" spans="1:13" x14ac:dyDescent="0.25">
      <c r="A11" s="5" t="s">
        <v>5</v>
      </c>
      <c r="B11" s="2">
        <v>2.8660000000000001E-2</v>
      </c>
      <c r="C11" s="5" t="s">
        <v>14</v>
      </c>
      <c r="D11" s="5"/>
      <c r="E11" s="5"/>
      <c r="F11" s="5"/>
      <c r="G11" s="5"/>
      <c r="H11" s="5"/>
      <c r="I11" s="5"/>
      <c r="J11" s="5"/>
      <c r="K11" s="6">
        <v>0.15</v>
      </c>
      <c r="L11" s="5"/>
      <c r="M11" s="5"/>
    </row>
    <row r="12" spans="1:13" x14ac:dyDescent="0.25">
      <c r="A12" s="5" t="s">
        <v>6</v>
      </c>
      <c r="B12" s="2">
        <v>2.8420000000000001E-2</v>
      </c>
      <c r="C12" s="5" t="s">
        <v>14</v>
      </c>
      <c r="D12" s="5"/>
      <c r="E12" s="5"/>
      <c r="F12" s="5"/>
      <c r="G12" s="5"/>
      <c r="H12" s="5"/>
      <c r="I12" s="5"/>
      <c r="J12" s="5"/>
      <c r="K12" s="6">
        <v>0.18</v>
      </c>
      <c r="L12" s="5"/>
      <c r="M12" s="5"/>
    </row>
    <row r="13" spans="1:13" ht="18" x14ac:dyDescent="0.4">
      <c r="A13" s="5" t="s">
        <v>7</v>
      </c>
      <c r="B13" s="3">
        <v>2.4410000000000001E-2</v>
      </c>
      <c r="C13" s="5" t="s">
        <v>14</v>
      </c>
      <c r="D13" s="5"/>
      <c r="E13" s="5"/>
      <c r="F13" s="5"/>
      <c r="G13" s="5"/>
      <c r="H13" s="5"/>
      <c r="I13" s="5"/>
      <c r="J13" s="5"/>
      <c r="K13" s="4">
        <f>SUM(K8:K12)</f>
        <v>2.5820218400000003</v>
      </c>
      <c r="L13" s="5"/>
      <c r="M13" s="5"/>
    </row>
    <row r="14" spans="1:13" x14ac:dyDescent="0.25">
      <c r="A14" s="7" t="s">
        <v>0</v>
      </c>
      <c r="B14" s="8">
        <f>SUM(B8:B13)</f>
        <v>1.2633399999999999</v>
      </c>
      <c r="C14" s="5"/>
      <c r="D14" s="5"/>
      <c r="E14" s="5"/>
      <c r="F14" s="5"/>
      <c r="G14" s="5"/>
      <c r="H14" s="5"/>
      <c r="I14" s="5"/>
      <c r="J14" s="5"/>
      <c r="K14" s="6">
        <f>ROUND(K13*-0.03852,2)</f>
        <v>-0.1</v>
      </c>
      <c r="L14" s="5"/>
      <c r="M14" s="5"/>
    </row>
    <row r="15" spans="1:13" x14ac:dyDescent="0.25">
      <c r="A15" s="7"/>
      <c r="B15" s="8"/>
      <c r="C15" s="5"/>
      <c r="D15" s="5"/>
      <c r="E15" s="5"/>
      <c r="F15" s="5"/>
      <c r="G15" s="5"/>
      <c r="H15" s="5"/>
      <c r="I15" s="5"/>
      <c r="J15" s="5"/>
      <c r="K15" s="4">
        <f>K13+K14</f>
        <v>2.4820218400000003</v>
      </c>
      <c r="L15" s="5"/>
      <c r="M15" s="5"/>
    </row>
    <row r="16" spans="1:13" x14ac:dyDescent="0.25">
      <c r="A16" s="7"/>
      <c r="B16" s="9">
        <v>1.276</v>
      </c>
      <c r="C16" s="5" t="s">
        <v>10</v>
      </c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7"/>
      <c r="B17" s="4">
        <f>B14*B16</f>
        <v>1.6120218399999999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7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 t="s">
        <v>11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phoneticPr fontId="4" type="noConversion"/>
  <pageMargins left="0.7" right="0.7" top="0.75" bottom="0.75" header="0.3" footer="0.3"/>
  <pageSetup scale="70" orientation="portrait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ADEB0A-B7D0-40ED-A635-4FE0912C7A43}"/>
</file>

<file path=customXml/itemProps2.xml><?xml version="1.0" encoding="utf-8"?>
<ds:datastoreItem xmlns:ds="http://schemas.openxmlformats.org/officeDocument/2006/customXml" ds:itemID="{5210A9E2-C51C-4B48-B728-6AA05F438992}"/>
</file>

<file path=customXml/itemProps3.xml><?xml version="1.0" encoding="utf-8"?>
<ds:datastoreItem xmlns:ds="http://schemas.openxmlformats.org/officeDocument/2006/customXml" ds:itemID="{51ED7D6E-1014-4284-A0F0-3044EE012711}"/>
</file>

<file path=customXml/itemProps4.xml><?xml version="1.0" encoding="utf-8"?>
<ds:datastoreItem xmlns:ds="http://schemas.openxmlformats.org/officeDocument/2006/customXml" ds:itemID="{DE0E8D13-F8F4-4C8A-B66F-66CF5CFB3C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149 Support</vt:lpstr>
      <vt:lpstr>'Sch 149 Support'!Print_Area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Garbarino, Marcus</cp:lastModifiedBy>
  <cp:lastPrinted>2021-08-25T16:01:40Z</cp:lastPrinted>
  <dcterms:created xsi:type="dcterms:W3CDTF">2018-08-10T15:49:40Z</dcterms:created>
  <dcterms:modified xsi:type="dcterms:W3CDTF">2022-08-16T20:45:59Z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0x0101006E56B4D1795A2E4DB2F0B01679ED314A007B054EC1887D74429605D7DD4B8E3D51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